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1'!$A$1:$BO$28</definedName>
  </definedNames>
  <calcPr fullCalcOnLoad="1"/>
</workbook>
</file>

<file path=xl/sharedStrings.xml><?xml version="1.0" encoding="utf-8"?>
<sst xmlns="http://schemas.openxmlformats.org/spreadsheetml/2006/main" count="111" uniqueCount="48">
  <si>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</si>
  <si>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</si>
  <si>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</si>
  <si>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</si>
  <si>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</si>
  <si>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</si>
  <si>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</si>
  <si>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</si>
  <si>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</si>
  <si>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</si>
  <si>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</si>
  <si>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</si>
  <si>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</si>
  <si>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</si>
  <si>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</si>
  <si>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</si>
  <si>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</si>
  <si>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</si>
  <si>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</si>
  <si>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</si>
  <si>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</si>
  <si>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</si>
  <si>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</si>
  <si>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</si>
  <si>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</si>
  <si>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</si>
  <si>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</si>
  <si>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</si>
  <si>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 xml:space="preserve">Субсидия на развитие территориального общественного самоуправления Архангельской области 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</si>
  <si>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</si>
  <si>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</si>
  <si>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Субсидия на поддержку коммунального хозяйства поселений</t>
  </si>
  <si>
    <t>Субсидия на 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</si>
  <si>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Исполнение </t>
  </si>
  <si>
    <t>% испол-нения</t>
  </si>
  <si>
    <t>Субсидия из резервного фонда муниципального образования «Мезенский муниципальный район»</t>
  </si>
  <si>
    <t>Иные межбюджетные трансферты в соответствии с заключенными соглашениями</t>
  </si>
  <si>
    <t xml:space="preserve">Иные межбюджетные трансферты </t>
  </si>
  <si>
    <t>Итого иные межбюджетные трансферты</t>
  </si>
  <si>
    <t>Уточнен-ный план на 01.07.2014</t>
  </si>
  <si>
    <t>Уточненный план на 01.07.2014</t>
  </si>
  <si>
    <t>Перечисление межбюджетных трансфертов бюджетам поселений за 1 полугодие  2014 года</t>
  </si>
  <si>
    <t>Приложение № 3</t>
  </si>
  <si>
    <t>от 25 сентября 2014 года № 72</t>
  </si>
  <si>
    <t xml:space="preserve">Субсидия на поддержку территориального общественного самоуправления в сельской местности </t>
  </si>
  <si>
    <t>Субсидия на реализацию муниципальной программы «Развитие города Мезень как административного центра Мезенского района 2014 – 2016 годы»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</si>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</sst>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0_ ;[Red]\-#,##0.00\ "/>
  </numFmts>
  <fonts count="39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181" fontId="2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8"/>
  <sheetViews>
    <sheetView tabSelected="1" view="pageBreakPreview" zoomScale="60" zoomScaleNormal="75" zoomScalePageLayoutView="0" workbookViewId="0" topLeftCell="I1">
      <selection activeCell="BO12" sqref="BO12"/>
    </sheetView>
  </sheetViews>
  <sheetFormatPr defaultColWidth="9.140625" defaultRowHeight="12.75"/>
  <cols>
    <col min="1" max="1" width="31.57421875" style="0" customWidth="1"/>
    <col min="2" max="2" width="13.57421875" style="0" customWidth="1"/>
    <col min="3" max="3" width="14.421875" style="0" customWidth="1"/>
    <col min="4" max="4" width="10.57421875" style="0" customWidth="1"/>
    <col min="5" max="5" width="14.140625" style="0" customWidth="1"/>
    <col min="6" max="6" width="14.57421875" style="0" customWidth="1"/>
    <col min="7" max="7" width="10.7109375" style="0" customWidth="1"/>
    <col min="8" max="8" width="14.7109375" style="0" customWidth="1"/>
    <col min="9" max="9" width="15.00390625" style="0" customWidth="1"/>
    <col min="10" max="10" width="11.140625" style="0" customWidth="1"/>
    <col min="11" max="11" width="14.8515625" style="0" customWidth="1"/>
    <col min="12" max="12" width="15.421875" style="0" customWidth="1"/>
    <col min="13" max="13" width="10.57421875" style="0" customWidth="1"/>
    <col min="14" max="14" width="12.8515625" style="0" customWidth="1"/>
    <col min="15" max="15" width="14.7109375" style="0" customWidth="1"/>
    <col min="16" max="16" width="10.7109375" style="0" customWidth="1"/>
    <col min="17" max="17" width="14.28125" style="0" customWidth="1"/>
    <col min="18" max="18" width="12.8515625" style="0" customWidth="1"/>
    <col min="19" max="19" width="10.57421875" style="0" customWidth="1"/>
    <col min="20" max="20" width="15.140625" style="0" customWidth="1"/>
    <col min="21" max="21" width="14.57421875" style="0" customWidth="1"/>
    <col min="22" max="22" width="10.57421875" style="0" customWidth="1"/>
    <col min="23" max="23" width="15.00390625" style="0" customWidth="1"/>
    <col min="24" max="24" width="14.7109375" style="0" customWidth="1"/>
    <col min="25" max="25" width="10.7109375" style="0" customWidth="1"/>
    <col min="26" max="26" width="14.00390625" style="0" customWidth="1"/>
    <col min="27" max="27" width="15.140625" style="0" customWidth="1"/>
    <col min="28" max="28" width="10.57421875" style="0" customWidth="1"/>
    <col min="29" max="29" width="14.7109375" style="0" customWidth="1"/>
    <col min="30" max="31" width="14.57421875" style="0" customWidth="1"/>
    <col min="32" max="32" width="18.28125" style="0" customWidth="1"/>
    <col min="33" max="33" width="17.7109375" style="0" customWidth="1"/>
    <col min="34" max="34" width="14.28125" style="0" customWidth="1"/>
    <col min="35" max="35" width="14.7109375" style="0" customWidth="1"/>
    <col min="36" max="36" width="13.7109375" style="0" customWidth="1"/>
    <col min="37" max="37" width="10.7109375" style="0" customWidth="1"/>
    <col min="38" max="38" width="20.140625" style="0" customWidth="1"/>
    <col min="39" max="39" width="18.28125" style="0" customWidth="1"/>
    <col min="40" max="40" width="10.8515625" style="0" customWidth="1"/>
    <col min="41" max="41" width="14.140625" style="0" customWidth="1"/>
    <col min="42" max="42" width="14.421875" style="0" customWidth="1"/>
    <col min="43" max="43" width="10.7109375" style="0" customWidth="1"/>
    <col min="44" max="44" width="15.28125" style="0" customWidth="1"/>
    <col min="45" max="45" width="16.28125" style="0" customWidth="1"/>
    <col min="46" max="46" width="10.7109375" style="0" customWidth="1"/>
    <col min="47" max="47" width="14.421875" style="0" customWidth="1"/>
    <col min="48" max="48" width="14.57421875" style="0" customWidth="1"/>
    <col min="49" max="49" width="10.57421875" style="0" customWidth="1"/>
    <col min="50" max="50" width="15.140625" style="0" customWidth="1"/>
    <col min="51" max="51" width="14.8515625" style="0" customWidth="1"/>
    <col min="52" max="52" width="10.7109375" style="0" customWidth="1"/>
    <col min="53" max="53" width="16.28125" style="0" customWidth="1"/>
    <col min="54" max="54" width="15.8515625" style="0" customWidth="1"/>
    <col min="55" max="55" width="10.28125" style="0" customWidth="1"/>
    <col min="56" max="56" width="13.421875" style="0" customWidth="1"/>
    <col min="57" max="58" width="10.7109375" style="0" customWidth="1"/>
    <col min="59" max="59" width="13.00390625" style="0" customWidth="1"/>
    <col min="60" max="61" width="10.7109375" style="0" customWidth="1"/>
    <col min="62" max="62" width="14.7109375" style="0" customWidth="1"/>
    <col min="63" max="63" width="14.8515625" style="0" customWidth="1"/>
    <col min="64" max="64" width="10.7109375" style="0" customWidth="1"/>
    <col min="65" max="65" width="21.140625" style="0" customWidth="1"/>
    <col min="66" max="66" width="17.00390625" style="0" customWidth="1"/>
    <col min="67" max="67" width="10.421875" style="0" customWidth="1"/>
  </cols>
  <sheetData>
    <row r="1" spans="18:66" ht="15">
      <c r="R1" s="30"/>
      <c r="S1" s="30"/>
      <c r="T1" s="30"/>
      <c r="U1" s="30"/>
      <c r="V1" s="30" t="s">
        <v>42</v>
      </c>
      <c r="BM1" s="3"/>
      <c r="BN1" s="3"/>
    </row>
    <row r="2" spans="18:66" ht="15">
      <c r="R2" s="31"/>
      <c r="S2" s="31"/>
      <c r="T2" s="31"/>
      <c r="U2" s="31"/>
      <c r="V2" s="31" t="s">
        <v>24</v>
      </c>
      <c r="BM2" s="2"/>
      <c r="BN2" s="2"/>
    </row>
    <row r="3" spans="18:66" ht="15">
      <c r="R3" s="31"/>
      <c r="S3" s="31"/>
      <c r="T3" s="31"/>
      <c r="U3" s="31"/>
      <c r="V3" s="31" t="s">
        <v>25</v>
      </c>
      <c r="BM3" s="2"/>
      <c r="BN3" s="2"/>
    </row>
    <row r="4" spans="18:66" ht="15">
      <c r="R4" s="32"/>
      <c r="S4" s="32"/>
      <c r="T4" s="32"/>
      <c r="U4" s="32"/>
      <c r="V4" s="32" t="s">
        <v>43</v>
      </c>
      <c r="BM4" s="4"/>
      <c r="BN4" s="4"/>
    </row>
    <row r="5" spans="65:66" ht="12.75">
      <c r="BM5" s="4"/>
      <c r="BN5" s="4"/>
    </row>
    <row r="6" ht="12.75">
      <c r="BM6" s="2"/>
    </row>
    <row r="8" spans="2:65" ht="18">
      <c r="B8" s="56" t="s">
        <v>41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1"/>
      <c r="U9" s="31"/>
      <c r="V9" s="31" t="s">
        <v>16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44:66" ht="12.75">
      <c r="AR10" s="2"/>
      <c r="AS10" s="2"/>
      <c r="AT10" s="2"/>
      <c r="BM10" s="2"/>
      <c r="BN10" s="2"/>
    </row>
    <row r="11" spans="1:67" ht="200.25" customHeight="1">
      <c r="A11" s="64" t="s">
        <v>0</v>
      </c>
      <c r="B11" s="45" t="s">
        <v>26</v>
      </c>
      <c r="C11" s="54"/>
      <c r="D11" s="55"/>
      <c r="E11" s="45" t="s">
        <v>21</v>
      </c>
      <c r="F11" s="54"/>
      <c r="G11" s="55"/>
      <c r="H11" s="57" t="s">
        <v>18</v>
      </c>
      <c r="I11" s="54"/>
      <c r="J11" s="55"/>
      <c r="K11" s="45" t="s">
        <v>27</v>
      </c>
      <c r="L11" s="54"/>
      <c r="M11" s="55"/>
      <c r="N11" s="45" t="s">
        <v>44</v>
      </c>
      <c r="O11" s="54"/>
      <c r="P11" s="55"/>
      <c r="Q11" s="45" t="s">
        <v>28</v>
      </c>
      <c r="R11" s="54"/>
      <c r="S11" s="55"/>
      <c r="T11" s="45" t="s">
        <v>29</v>
      </c>
      <c r="U11" s="54"/>
      <c r="V11" s="55"/>
      <c r="W11" s="45" t="s">
        <v>30</v>
      </c>
      <c r="X11" s="54"/>
      <c r="Y11" s="55"/>
      <c r="Z11" s="45" t="s">
        <v>31</v>
      </c>
      <c r="AA11" s="46"/>
      <c r="AB11" s="47"/>
      <c r="AC11" s="63" t="s">
        <v>45</v>
      </c>
      <c r="AD11" s="54"/>
      <c r="AE11" s="55"/>
      <c r="AF11" s="63" t="s">
        <v>32</v>
      </c>
      <c r="AG11" s="54"/>
      <c r="AH11" s="55"/>
      <c r="AI11" s="60" t="s">
        <v>35</v>
      </c>
      <c r="AJ11" s="61"/>
      <c r="AK11" s="62"/>
      <c r="AL11" s="57" t="s">
        <v>17</v>
      </c>
      <c r="AM11" s="58"/>
      <c r="AN11" s="59"/>
      <c r="AO11" s="42" t="s">
        <v>20</v>
      </c>
      <c r="AP11" s="43"/>
      <c r="AQ11" s="44"/>
      <c r="AR11" s="45" t="s">
        <v>22</v>
      </c>
      <c r="AS11" s="46"/>
      <c r="AT11" s="47"/>
      <c r="AU11" s="45" t="s">
        <v>46</v>
      </c>
      <c r="AV11" s="46"/>
      <c r="AW11" s="47"/>
      <c r="AX11" s="45" t="s">
        <v>47</v>
      </c>
      <c r="AY11" s="46"/>
      <c r="AZ11" s="46"/>
      <c r="BA11" s="39" t="s">
        <v>19</v>
      </c>
      <c r="BB11" s="39"/>
      <c r="BC11" s="39"/>
      <c r="BD11" s="48" t="s">
        <v>36</v>
      </c>
      <c r="BE11" s="49"/>
      <c r="BF11" s="49"/>
      <c r="BG11" s="49" t="s">
        <v>37</v>
      </c>
      <c r="BH11" s="49"/>
      <c r="BI11" s="50"/>
      <c r="BJ11" s="51" t="s">
        <v>38</v>
      </c>
      <c r="BK11" s="52"/>
      <c r="BL11" s="53"/>
      <c r="BM11" s="40" t="s">
        <v>15</v>
      </c>
      <c r="BN11" s="41"/>
      <c r="BO11" s="41"/>
    </row>
    <row r="12" spans="1:67" ht="106.5" customHeight="1">
      <c r="A12" s="65"/>
      <c r="B12" s="16" t="s">
        <v>39</v>
      </c>
      <c r="C12" s="16" t="s">
        <v>33</v>
      </c>
      <c r="D12" s="16" t="s">
        <v>34</v>
      </c>
      <c r="E12" s="16" t="s">
        <v>39</v>
      </c>
      <c r="F12" s="16" t="s">
        <v>33</v>
      </c>
      <c r="G12" s="16" t="s">
        <v>34</v>
      </c>
      <c r="H12" s="18" t="s">
        <v>40</v>
      </c>
      <c r="I12" s="18" t="s">
        <v>33</v>
      </c>
      <c r="J12" s="18" t="s">
        <v>34</v>
      </c>
      <c r="K12" s="16" t="s">
        <v>40</v>
      </c>
      <c r="L12" s="16" t="s">
        <v>33</v>
      </c>
      <c r="M12" s="16" t="s">
        <v>34</v>
      </c>
      <c r="N12" s="16" t="s">
        <v>39</v>
      </c>
      <c r="O12" s="16" t="s">
        <v>33</v>
      </c>
      <c r="P12" s="16" t="s">
        <v>34</v>
      </c>
      <c r="Q12" s="16" t="s">
        <v>40</v>
      </c>
      <c r="R12" s="16" t="s">
        <v>33</v>
      </c>
      <c r="S12" s="16" t="s">
        <v>34</v>
      </c>
      <c r="T12" s="16" t="s">
        <v>40</v>
      </c>
      <c r="U12" s="16" t="s">
        <v>33</v>
      </c>
      <c r="V12" s="16" t="s">
        <v>34</v>
      </c>
      <c r="W12" s="16" t="s">
        <v>40</v>
      </c>
      <c r="X12" s="16" t="s">
        <v>33</v>
      </c>
      <c r="Y12" s="16" t="s">
        <v>34</v>
      </c>
      <c r="Z12" s="16" t="s">
        <v>39</v>
      </c>
      <c r="AA12" s="16" t="s">
        <v>33</v>
      </c>
      <c r="AB12" s="16" t="s">
        <v>34</v>
      </c>
      <c r="AC12" s="16" t="s">
        <v>39</v>
      </c>
      <c r="AD12" s="16" t="s">
        <v>33</v>
      </c>
      <c r="AE12" s="16" t="s">
        <v>34</v>
      </c>
      <c r="AF12" s="16" t="s">
        <v>40</v>
      </c>
      <c r="AG12" s="16" t="s">
        <v>33</v>
      </c>
      <c r="AH12" s="16" t="s">
        <v>34</v>
      </c>
      <c r="AI12" s="16" t="s">
        <v>39</v>
      </c>
      <c r="AJ12" s="16" t="s">
        <v>33</v>
      </c>
      <c r="AK12" s="16" t="s">
        <v>34</v>
      </c>
      <c r="AL12" s="18" t="s">
        <v>40</v>
      </c>
      <c r="AM12" s="17" t="s">
        <v>33</v>
      </c>
      <c r="AN12" s="17" t="s">
        <v>34</v>
      </c>
      <c r="AO12" s="16" t="s">
        <v>39</v>
      </c>
      <c r="AP12" s="16" t="s">
        <v>33</v>
      </c>
      <c r="AQ12" s="16" t="s">
        <v>34</v>
      </c>
      <c r="AR12" s="16" t="s">
        <v>40</v>
      </c>
      <c r="AS12" s="16" t="s">
        <v>33</v>
      </c>
      <c r="AT12" s="16" t="s">
        <v>34</v>
      </c>
      <c r="AU12" s="16" t="s">
        <v>39</v>
      </c>
      <c r="AV12" s="16" t="s">
        <v>33</v>
      </c>
      <c r="AW12" s="16" t="s">
        <v>34</v>
      </c>
      <c r="AX12" s="16" t="s">
        <v>40</v>
      </c>
      <c r="AY12" s="16" t="s">
        <v>33</v>
      </c>
      <c r="AZ12" s="23" t="s">
        <v>34</v>
      </c>
      <c r="BA12" s="18" t="s">
        <v>40</v>
      </c>
      <c r="BB12" s="17" t="s">
        <v>33</v>
      </c>
      <c r="BC12" s="35" t="s">
        <v>34</v>
      </c>
      <c r="BD12" s="16" t="s">
        <v>39</v>
      </c>
      <c r="BE12" s="16" t="s">
        <v>33</v>
      </c>
      <c r="BF12" s="23" t="s">
        <v>34</v>
      </c>
      <c r="BG12" s="16" t="s">
        <v>39</v>
      </c>
      <c r="BH12" s="16" t="s">
        <v>33</v>
      </c>
      <c r="BI12" s="23" t="s">
        <v>34</v>
      </c>
      <c r="BJ12" s="18" t="s">
        <v>40</v>
      </c>
      <c r="BK12" s="17" t="s">
        <v>33</v>
      </c>
      <c r="BL12" s="17" t="s">
        <v>34</v>
      </c>
      <c r="BM12" s="18" t="s">
        <v>40</v>
      </c>
      <c r="BN12" s="17" t="s">
        <v>33</v>
      </c>
      <c r="BO12" s="17" t="s">
        <v>34</v>
      </c>
    </row>
    <row r="13" spans="1:67" ht="15">
      <c r="A13" s="5" t="s">
        <v>23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5">
        <v>16</v>
      </c>
      <c r="R13" s="5">
        <v>17</v>
      </c>
      <c r="S13" s="5">
        <v>18</v>
      </c>
      <c r="T13" s="5">
        <v>22</v>
      </c>
      <c r="U13" s="5">
        <v>23</v>
      </c>
      <c r="V13" s="5">
        <v>24</v>
      </c>
      <c r="W13" s="5">
        <v>25</v>
      </c>
      <c r="X13" s="5">
        <v>26</v>
      </c>
      <c r="Y13" s="5">
        <v>27</v>
      </c>
      <c r="Z13" s="5">
        <v>28</v>
      </c>
      <c r="AA13" s="5">
        <v>29</v>
      </c>
      <c r="AB13" s="5">
        <v>30</v>
      </c>
      <c r="AC13" s="5">
        <v>31</v>
      </c>
      <c r="AD13" s="5">
        <v>32</v>
      </c>
      <c r="AE13" s="5">
        <v>33</v>
      </c>
      <c r="AF13" s="5">
        <v>34</v>
      </c>
      <c r="AG13" s="5">
        <v>35</v>
      </c>
      <c r="AH13" s="5">
        <v>36</v>
      </c>
      <c r="AI13" s="5"/>
      <c r="AJ13" s="5"/>
      <c r="AK13" s="5"/>
      <c r="AL13" s="5">
        <v>37</v>
      </c>
      <c r="AM13" s="5">
        <v>38</v>
      </c>
      <c r="AN13" s="5">
        <v>39</v>
      </c>
      <c r="AO13" s="5">
        <v>40</v>
      </c>
      <c r="AP13" s="5">
        <v>41</v>
      </c>
      <c r="AQ13" s="5">
        <v>42</v>
      </c>
      <c r="AR13" s="5">
        <v>43</v>
      </c>
      <c r="AS13" s="5">
        <v>44</v>
      </c>
      <c r="AT13" s="5">
        <v>45</v>
      </c>
      <c r="AU13" s="5">
        <v>46</v>
      </c>
      <c r="AV13" s="5">
        <v>47</v>
      </c>
      <c r="AW13" s="5">
        <v>48</v>
      </c>
      <c r="AX13" s="5">
        <v>49</v>
      </c>
      <c r="AY13" s="5">
        <v>50</v>
      </c>
      <c r="AZ13" s="24">
        <v>51</v>
      </c>
      <c r="BA13" s="5">
        <v>52</v>
      </c>
      <c r="BB13" s="5">
        <v>53</v>
      </c>
      <c r="BC13" s="24">
        <v>54</v>
      </c>
      <c r="BD13" s="33"/>
      <c r="BE13" s="33"/>
      <c r="BF13" s="33"/>
      <c r="BG13" s="33"/>
      <c r="BH13" s="33"/>
      <c r="BI13" s="33"/>
      <c r="BJ13" s="28"/>
      <c r="BK13" s="28"/>
      <c r="BL13" s="28"/>
      <c r="BM13" s="28">
        <v>58</v>
      </c>
      <c r="BN13" s="19">
        <v>59</v>
      </c>
      <c r="BO13" s="19">
        <v>60</v>
      </c>
    </row>
    <row r="14" spans="1:67" ht="21.75" customHeight="1">
      <c r="A14" s="6" t="s">
        <v>1</v>
      </c>
      <c r="B14" s="7"/>
      <c r="C14" s="7"/>
      <c r="D14" s="7"/>
      <c r="E14" s="7"/>
      <c r="F14" s="7"/>
      <c r="G14" s="7"/>
      <c r="H14" s="8">
        <f>SUM(B14:E14)</f>
        <v>0</v>
      </c>
      <c r="I14" s="8"/>
      <c r="J14" s="8"/>
      <c r="K14" s="9"/>
      <c r="L14" s="9"/>
      <c r="M14" s="9"/>
      <c r="N14" s="7">
        <v>44000</v>
      </c>
      <c r="O14" s="7">
        <v>44000</v>
      </c>
      <c r="P14" s="7">
        <f>O14/N14*100</f>
        <v>100</v>
      </c>
      <c r="Q14" s="7">
        <v>84000</v>
      </c>
      <c r="R14" s="7">
        <v>84000</v>
      </c>
      <c r="S14" s="7">
        <f>R14/Q14*100</f>
        <v>100</v>
      </c>
      <c r="T14" s="21">
        <v>205815.16</v>
      </c>
      <c r="U14" s="7">
        <v>0</v>
      </c>
      <c r="V14" s="7">
        <f>U14/T14*100</f>
        <v>0</v>
      </c>
      <c r="W14" s="7">
        <v>136701</v>
      </c>
      <c r="X14" s="7">
        <v>0</v>
      </c>
      <c r="Y14" s="7">
        <f>X14/W14*100</f>
        <v>0</v>
      </c>
      <c r="Z14" s="7"/>
      <c r="AA14" s="7"/>
      <c r="AB14" s="7"/>
      <c r="AC14" s="7">
        <v>309000</v>
      </c>
      <c r="AD14" s="7">
        <v>309000</v>
      </c>
      <c r="AE14" s="7">
        <f>AD14/AC14*100</f>
        <v>100</v>
      </c>
      <c r="AF14" s="21">
        <v>21766998.4</v>
      </c>
      <c r="AG14" s="15">
        <v>20000000</v>
      </c>
      <c r="AH14" s="20">
        <f>AG14/AF14*100</f>
        <v>91.88221376448486</v>
      </c>
      <c r="AI14" s="34"/>
      <c r="AJ14" s="20"/>
      <c r="AK14" s="20"/>
      <c r="AL14" s="14">
        <f>K14+N14+Q14+T14+W14+Z14+AC14+AF14+AI14</f>
        <v>22546514.56</v>
      </c>
      <c r="AM14" s="14">
        <f>L14+O14+R14+U14+X14+AA14+AD14+AG14+AJ14</f>
        <v>20437000</v>
      </c>
      <c r="AN14" s="10">
        <f>AM14/AL14*100</f>
        <v>90.64372209555391</v>
      </c>
      <c r="AO14" s="7"/>
      <c r="AP14" s="7"/>
      <c r="AQ14" s="7"/>
      <c r="AR14" s="7">
        <v>75000</v>
      </c>
      <c r="AS14" s="7">
        <v>34400</v>
      </c>
      <c r="AT14" s="7">
        <f>AS14/AR14*100</f>
        <v>45.86666666666667</v>
      </c>
      <c r="AU14" s="7">
        <v>435200</v>
      </c>
      <c r="AV14" s="7"/>
      <c r="AW14" s="7"/>
      <c r="AX14" s="7">
        <v>2979900</v>
      </c>
      <c r="AY14" s="7"/>
      <c r="AZ14" s="25"/>
      <c r="BA14" s="10">
        <f>AO14+AR14+AU14+AX14</f>
        <v>3490100</v>
      </c>
      <c r="BB14" s="10">
        <f>AP14+AS14+AV14+AY14</f>
        <v>34400</v>
      </c>
      <c r="BC14" s="26">
        <f>BB14/BA14*100</f>
        <v>0.9856451104552879</v>
      </c>
      <c r="BD14" s="7"/>
      <c r="BE14" s="7"/>
      <c r="BF14" s="7"/>
      <c r="BG14" s="7"/>
      <c r="BH14" s="7"/>
      <c r="BI14" s="7"/>
      <c r="BJ14" s="37">
        <f>BD14+BG14</f>
        <v>0</v>
      </c>
      <c r="BK14" s="37">
        <f>BE14+BH14</f>
        <v>0</v>
      </c>
      <c r="BL14" s="36"/>
      <c r="BM14" s="29">
        <f>H14+AL14+BA14+BJ14</f>
        <v>26036614.56</v>
      </c>
      <c r="BN14" s="14">
        <f>I14+AM14+BB14+BK14</f>
        <v>20471400</v>
      </c>
      <c r="BO14" s="11">
        <f>BN14/BM14*100</f>
        <v>78.6254294037527</v>
      </c>
    </row>
    <row r="15" spans="1:67" ht="21.75" customHeight="1">
      <c r="A15" s="6" t="s">
        <v>2</v>
      </c>
      <c r="B15" s="7">
        <v>3350839</v>
      </c>
      <c r="C15" s="7">
        <v>1675418</v>
      </c>
      <c r="D15" s="7">
        <f>C15/B15*100</f>
        <v>49.99995523509187</v>
      </c>
      <c r="E15" s="7">
        <v>1474761</v>
      </c>
      <c r="F15" s="7">
        <v>737655</v>
      </c>
      <c r="G15" s="7">
        <f>F15/E15*100</f>
        <v>50.01861318545853</v>
      </c>
      <c r="H15" s="8">
        <f>B15+E15</f>
        <v>4825600</v>
      </c>
      <c r="I15" s="8">
        <f>C15+F15</f>
        <v>2413073</v>
      </c>
      <c r="J15" s="8">
        <f>I15/H15*100</f>
        <v>50.005657327586206</v>
      </c>
      <c r="K15" s="9">
        <v>5018048</v>
      </c>
      <c r="L15" s="9">
        <v>2509023</v>
      </c>
      <c r="M15" s="9">
        <f>L15/K15*100</f>
        <v>49.999980071932356</v>
      </c>
      <c r="N15" s="7"/>
      <c r="O15" s="7"/>
      <c r="P15" s="7"/>
      <c r="Q15" s="7"/>
      <c r="R15" s="7"/>
      <c r="S15" s="7"/>
      <c r="T15" s="21">
        <v>677050.52</v>
      </c>
      <c r="U15" s="7">
        <v>0</v>
      </c>
      <c r="V15" s="7">
        <f aca="true" t="shared" si="0" ref="V15:V20">U15/T15*100</f>
        <v>0</v>
      </c>
      <c r="W15" s="7">
        <v>83362</v>
      </c>
      <c r="X15" s="7">
        <v>0</v>
      </c>
      <c r="Y15" s="7">
        <f>X15/W15*100</f>
        <v>0</v>
      </c>
      <c r="Z15" s="7"/>
      <c r="AA15" s="7"/>
      <c r="AB15" s="7"/>
      <c r="AC15" s="7"/>
      <c r="AD15" s="7"/>
      <c r="AE15" s="7"/>
      <c r="AF15" s="21">
        <v>23073020.66</v>
      </c>
      <c r="AG15" s="15">
        <v>20325953.36</v>
      </c>
      <c r="AH15" s="20">
        <f>AG15/AF15*100</f>
        <v>88.094028343838</v>
      </c>
      <c r="AI15" s="34"/>
      <c r="AJ15" s="20"/>
      <c r="AK15" s="20"/>
      <c r="AL15" s="14">
        <f aca="true" t="shared" si="1" ref="AL15:AL27">K15+N15+Q15+T15+W15+Z15+AC15+AF15+AI15</f>
        <v>28851481.18</v>
      </c>
      <c r="AM15" s="14">
        <f aca="true" t="shared" si="2" ref="AM15:AM27">L15+O15+R15+U15+X15+AA15+AD15+AG15+AJ15</f>
        <v>22834976.36</v>
      </c>
      <c r="AN15" s="10">
        <f aca="true" t="shared" si="3" ref="AN15:AN28">AM15/AL15*100</f>
        <v>79.14663450911257</v>
      </c>
      <c r="AO15" s="7">
        <v>301200</v>
      </c>
      <c r="AP15" s="7">
        <v>150600</v>
      </c>
      <c r="AQ15" s="7">
        <f>AP15/AO15*100</f>
        <v>50</v>
      </c>
      <c r="AR15" s="7">
        <v>75000</v>
      </c>
      <c r="AS15" s="7">
        <v>34400</v>
      </c>
      <c r="AT15" s="7">
        <f aca="true" t="shared" si="4" ref="AT15:AT28">AS15/AR15*100</f>
        <v>45.86666666666667</v>
      </c>
      <c r="AU15" s="7"/>
      <c r="AV15" s="7"/>
      <c r="AW15" s="7"/>
      <c r="AX15" s="7"/>
      <c r="AY15" s="7"/>
      <c r="AZ15" s="25"/>
      <c r="BA15" s="10">
        <f aca="true" t="shared" si="5" ref="BA15:BA27">AO15+AR15+AU15+AX15</f>
        <v>376200</v>
      </c>
      <c r="BB15" s="10">
        <f aca="true" t="shared" si="6" ref="BB15:BB28">AP15+AS15+AV15+AY15</f>
        <v>185000</v>
      </c>
      <c r="BC15" s="26">
        <f aca="true" t="shared" si="7" ref="BC15:BC28">BB15/BA15*100</f>
        <v>49.175970228601805</v>
      </c>
      <c r="BD15" s="7">
        <v>470830</v>
      </c>
      <c r="BE15" s="7">
        <v>320830</v>
      </c>
      <c r="BF15" s="7">
        <f>BE15/BD15*100</f>
        <v>68.14136737251238</v>
      </c>
      <c r="BG15" s="7"/>
      <c r="BH15" s="7"/>
      <c r="BI15" s="7"/>
      <c r="BJ15" s="37">
        <f aca="true" t="shared" si="8" ref="BJ15:BJ27">BD15+BG15</f>
        <v>470830</v>
      </c>
      <c r="BK15" s="37">
        <f aca="true" t="shared" si="9" ref="BK15:BK27">BE15+BH15</f>
        <v>320830</v>
      </c>
      <c r="BL15" s="37">
        <f>BK15/BJ15*100</f>
        <v>68.14136737251238</v>
      </c>
      <c r="BM15" s="29">
        <f>H15+AL15+BA15+BJ15</f>
        <v>34524111.18</v>
      </c>
      <c r="BN15" s="14">
        <f aca="true" t="shared" si="10" ref="BN15:BN28">I15+AM15+BB15+BK15</f>
        <v>25753879.36</v>
      </c>
      <c r="BO15" s="11">
        <f aca="true" t="shared" si="11" ref="BO15:BO28">BN15/BM15*100</f>
        <v>74.59679186446184</v>
      </c>
    </row>
    <row r="16" spans="1:67" ht="21.75" customHeight="1">
      <c r="A16" s="6" t="s">
        <v>3</v>
      </c>
      <c r="B16" s="7">
        <v>504756</v>
      </c>
      <c r="C16" s="7">
        <v>252379</v>
      </c>
      <c r="D16" s="7">
        <f aca="true" t="shared" si="12" ref="D16:D27">C16/B16*100</f>
        <v>50.00019811552513</v>
      </c>
      <c r="E16" s="7">
        <v>222144</v>
      </c>
      <c r="F16" s="7">
        <v>111161</v>
      </c>
      <c r="G16" s="7">
        <f aca="true" t="shared" si="13" ref="G16:G23">F16/E16*100</f>
        <v>50.04006410256411</v>
      </c>
      <c r="H16" s="8">
        <f aca="true" t="shared" si="14" ref="H16:H27">B16+E16</f>
        <v>726900</v>
      </c>
      <c r="I16" s="8">
        <f aca="true" t="shared" si="15" ref="I16:I27">C16+F16</f>
        <v>363540</v>
      </c>
      <c r="J16" s="8">
        <f aca="true" t="shared" si="16" ref="J16:J27">I16/H16*100</f>
        <v>50.012381345439536</v>
      </c>
      <c r="K16" s="9">
        <v>7685158</v>
      </c>
      <c r="L16" s="9">
        <v>3842579</v>
      </c>
      <c r="M16" s="9">
        <f aca="true" t="shared" si="17" ref="M16:M28">L16/K16*100</f>
        <v>50</v>
      </c>
      <c r="N16" s="7">
        <v>23600</v>
      </c>
      <c r="O16" s="7">
        <v>23600</v>
      </c>
      <c r="P16" s="7">
        <f>O16/N16*100</f>
        <v>100</v>
      </c>
      <c r="Q16" s="7">
        <v>43700</v>
      </c>
      <c r="R16" s="7">
        <v>43700</v>
      </c>
      <c r="S16" s="7">
        <f>R16/Q16*100</f>
        <v>100</v>
      </c>
      <c r="T16" s="21">
        <v>173799.47</v>
      </c>
      <c r="U16" s="7">
        <v>0</v>
      </c>
      <c r="V16" s="7">
        <f t="shared" si="0"/>
        <v>0</v>
      </c>
      <c r="W16" s="7">
        <v>19164</v>
      </c>
      <c r="X16" s="7">
        <v>0</v>
      </c>
      <c r="Y16" s="7">
        <f>X16/W16*100</f>
        <v>0</v>
      </c>
      <c r="Z16" s="7">
        <v>170000</v>
      </c>
      <c r="AA16" s="7">
        <v>170000</v>
      </c>
      <c r="AB16" s="7">
        <f>AA16/Z16*100</f>
        <v>100</v>
      </c>
      <c r="AC16" s="7"/>
      <c r="AD16" s="7"/>
      <c r="AE16" s="7"/>
      <c r="AF16" s="7"/>
      <c r="AG16" s="13"/>
      <c r="AH16" s="15"/>
      <c r="AI16" s="34">
        <v>100000</v>
      </c>
      <c r="AJ16" s="15">
        <v>100000</v>
      </c>
      <c r="AK16" s="20">
        <f>AJ16/AI16*100</f>
        <v>100</v>
      </c>
      <c r="AL16" s="14">
        <f t="shared" si="1"/>
        <v>8215421.47</v>
      </c>
      <c r="AM16" s="14">
        <f t="shared" si="2"/>
        <v>4179879</v>
      </c>
      <c r="AN16" s="10">
        <f t="shared" si="3"/>
        <v>50.87844872309394</v>
      </c>
      <c r="AO16" s="7">
        <v>76600</v>
      </c>
      <c r="AP16" s="7">
        <v>38300</v>
      </c>
      <c r="AQ16" s="7">
        <f aca="true" t="shared" si="18" ref="AQ16:AQ28">AP16/AO16*100</f>
        <v>50</v>
      </c>
      <c r="AR16" s="7">
        <v>62500</v>
      </c>
      <c r="AS16" s="7">
        <v>31766</v>
      </c>
      <c r="AT16" s="7">
        <f t="shared" si="4"/>
        <v>50.8256</v>
      </c>
      <c r="AU16" s="7"/>
      <c r="AV16" s="7"/>
      <c r="AW16" s="7"/>
      <c r="AX16" s="7"/>
      <c r="AY16" s="7"/>
      <c r="AZ16" s="25"/>
      <c r="BA16" s="10">
        <f t="shared" si="5"/>
        <v>139100</v>
      </c>
      <c r="BB16" s="10">
        <f t="shared" si="6"/>
        <v>70066</v>
      </c>
      <c r="BC16" s="26">
        <f t="shared" si="7"/>
        <v>50.370956146657086</v>
      </c>
      <c r="BD16" s="7"/>
      <c r="BE16" s="7"/>
      <c r="BF16" s="7"/>
      <c r="BG16" s="7">
        <v>100000</v>
      </c>
      <c r="BH16" s="7">
        <v>100000</v>
      </c>
      <c r="BI16" s="7">
        <f>BH16/BG16*100</f>
        <v>100</v>
      </c>
      <c r="BJ16" s="37">
        <f t="shared" si="8"/>
        <v>100000</v>
      </c>
      <c r="BK16" s="37">
        <f t="shared" si="9"/>
        <v>100000</v>
      </c>
      <c r="BL16" s="37">
        <f>BK16/BJ16*100</f>
        <v>100</v>
      </c>
      <c r="BM16" s="29">
        <f aca="true" t="shared" si="19" ref="BM16:BM28">H16+AL16+BA16+BJ16</f>
        <v>9181421.469999999</v>
      </c>
      <c r="BN16" s="14">
        <f t="shared" si="10"/>
        <v>4713485</v>
      </c>
      <c r="BO16" s="11">
        <f t="shared" si="11"/>
        <v>51.3372032359168</v>
      </c>
    </row>
    <row r="17" spans="1:67" ht="21.75" customHeight="1">
      <c r="A17" s="6" t="s">
        <v>4</v>
      </c>
      <c r="B17" s="7">
        <v>159218</v>
      </c>
      <c r="C17" s="7">
        <v>79609</v>
      </c>
      <c r="D17" s="7">
        <f t="shared" si="12"/>
        <v>50</v>
      </c>
      <c r="E17" s="7">
        <v>70082</v>
      </c>
      <c r="F17" s="7">
        <v>35153</v>
      </c>
      <c r="G17" s="7">
        <f t="shared" si="13"/>
        <v>50.15981279073086</v>
      </c>
      <c r="H17" s="8">
        <f t="shared" si="14"/>
        <v>229300</v>
      </c>
      <c r="I17" s="8">
        <f t="shared" si="15"/>
        <v>114762</v>
      </c>
      <c r="J17" s="8">
        <f t="shared" si="16"/>
        <v>50.04884430876581</v>
      </c>
      <c r="K17" s="9">
        <v>3238817</v>
      </c>
      <c r="L17" s="9">
        <v>1734407</v>
      </c>
      <c r="M17" s="9">
        <f t="shared" si="17"/>
        <v>53.55063283908908</v>
      </c>
      <c r="N17" s="7"/>
      <c r="O17" s="7"/>
      <c r="P17" s="7"/>
      <c r="Q17" s="7"/>
      <c r="R17" s="7"/>
      <c r="S17" s="7"/>
      <c r="T17" s="21">
        <v>68605.05</v>
      </c>
      <c r="U17" s="7">
        <v>0</v>
      </c>
      <c r="V17" s="7">
        <f t="shared" si="0"/>
        <v>0</v>
      </c>
      <c r="W17" s="7">
        <v>6069</v>
      </c>
      <c r="X17" s="7">
        <v>0</v>
      </c>
      <c r="Y17" s="7">
        <f>X17/W17*100</f>
        <v>0</v>
      </c>
      <c r="Z17" s="7"/>
      <c r="AA17" s="7"/>
      <c r="AB17" s="7"/>
      <c r="AC17" s="7"/>
      <c r="AD17" s="7"/>
      <c r="AE17" s="7"/>
      <c r="AF17" s="7"/>
      <c r="AG17" s="13"/>
      <c r="AH17" s="15"/>
      <c r="AI17" s="34"/>
      <c r="AJ17" s="15"/>
      <c r="AK17" s="15"/>
      <c r="AL17" s="14">
        <f t="shared" si="1"/>
        <v>3313491.05</v>
      </c>
      <c r="AM17" s="14">
        <f t="shared" si="2"/>
        <v>1734407</v>
      </c>
      <c r="AN17" s="10">
        <f t="shared" si="3"/>
        <v>52.34379613006651</v>
      </c>
      <c r="AO17" s="7">
        <v>76600</v>
      </c>
      <c r="AP17" s="7">
        <v>38300</v>
      </c>
      <c r="AQ17" s="7">
        <f t="shared" si="18"/>
        <v>50</v>
      </c>
      <c r="AR17" s="7">
        <v>62500</v>
      </c>
      <c r="AS17" s="7">
        <v>31766</v>
      </c>
      <c r="AT17" s="7">
        <f t="shared" si="4"/>
        <v>50.8256</v>
      </c>
      <c r="AU17" s="7"/>
      <c r="AV17" s="7"/>
      <c r="AW17" s="7"/>
      <c r="AX17" s="7"/>
      <c r="AY17" s="7"/>
      <c r="AZ17" s="25"/>
      <c r="BA17" s="10">
        <f t="shared" si="5"/>
        <v>139100</v>
      </c>
      <c r="BB17" s="10">
        <f t="shared" si="6"/>
        <v>70066</v>
      </c>
      <c r="BC17" s="26">
        <f t="shared" si="7"/>
        <v>50.370956146657086</v>
      </c>
      <c r="BD17" s="7"/>
      <c r="BE17" s="7"/>
      <c r="BF17" s="7"/>
      <c r="BG17" s="7"/>
      <c r="BH17" s="7"/>
      <c r="BI17" s="7"/>
      <c r="BJ17" s="37">
        <f t="shared" si="8"/>
        <v>0</v>
      </c>
      <c r="BK17" s="37">
        <f t="shared" si="9"/>
        <v>0</v>
      </c>
      <c r="BL17" s="36"/>
      <c r="BM17" s="29">
        <f t="shared" si="19"/>
        <v>3681891.05</v>
      </c>
      <c r="BN17" s="14">
        <f t="shared" si="10"/>
        <v>1919235</v>
      </c>
      <c r="BO17" s="11">
        <f t="shared" si="11"/>
        <v>52.126338719338264</v>
      </c>
    </row>
    <row r="18" spans="1:67" ht="21.75" customHeight="1">
      <c r="A18" s="6" t="s">
        <v>5</v>
      </c>
      <c r="B18" s="7">
        <v>260112</v>
      </c>
      <c r="C18" s="7">
        <v>130057</v>
      </c>
      <c r="D18" s="7">
        <f t="shared" si="12"/>
        <v>50.00038444977548</v>
      </c>
      <c r="E18" s="7">
        <v>114489</v>
      </c>
      <c r="F18" s="7">
        <v>57409</v>
      </c>
      <c r="G18" s="7">
        <f t="shared" si="13"/>
        <v>50.14368192577453</v>
      </c>
      <c r="H18" s="8">
        <f t="shared" si="14"/>
        <v>374601</v>
      </c>
      <c r="I18" s="8">
        <f t="shared" si="15"/>
        <v>187466</v>
      </c>
      <c r="J18" s="8">
        <f t="shared" si="16"/>
        <v>50.04418034121638</v>
      </c>
      <c r="K18" s="9">
        <v>2809387</v>
      </c>
      <c r="L18" s="9">
        <v>1404691</v>
      </c>
      <c r="M18" s="9">
        <f t="shared" si="17"/>
        <v>49.999911012615925</v>
      </c>
      <c r="N18" s="7">
        <v>22000</v>
      </c>
      <c r="O18" s="7">
        <v>22000</v>
      </c>
      <c r="P18" s="7">
        <f>O18/N18*100</f>
        <v>100</v>
      </c>
      <c r="Q18" s="7">
        <v>38000</v>
      </c>
      <c r="R18" s="7">
        <v>38000</v>
      </c>
      <c r="S18" s="7">
        <f>R18/Q18*100</f>
        <v>100</v>
      </c>
      <c r="T18" s="21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15"/>
      <c r="AI18" s="34">
        <v>100000</v>
      </c>
      <c r="AJ18" s="15">
        <v>100000</v>
      </c>
      <c r="AK18" s="20">
        <f>AJ18/AI18*100</f>
        <v>100</v>
      </c>
      <c r="AL18" s="14">
        <f t="shared" si="1"/>
        <v>2969387</v>
      </c>
      <c r="AM18" s="14">
        <f t="shared" si="2"/>
        <v>1564691</v>
      </c>
      <c r="AN18" s="10">
        <f t="shared" si="3"/>
        <v>52.69407456825264</v>
      </c>
      <c r="AO18" s="7">
        <v>76600</v>
      </c>
      <c r="AP18" s="7">
        <v>38300</v>
      </c>
      <c r="AQ18" s="7">
        <f t="shared" si="18"/>
        <v>50</v>
      </c>
      <c r="AR18" s="7">
        <v>62500</v>
      </c>
      <c r="AS18" s="7">
        <v>31766</v>
      </c>
      <c r="AT18" s="7">
        <f t="shared" si="4"/>
        <v>50.8256</v>
      </c>
      <c r="AU18" s="7"/>
      <c r="AV18" s="7"/>
      <c r="AW18" s="7"/>
      <c r="AX18" s="7"/>
      <c r="AY18" s="7"/>
      <c r="AZ18" s="25"/>
      <c r="BA18" s="10">
        <f t="shared" si="5"/>
        <v>139100</v>
      </c>
      <c r="BB18" s="10">
        <f t="shared" si="6"/>
        <v>70066</v>
      </c>
      <c r="BC18" s="26">
        <f t="shared" si="7"/>
        <v>50.370956146657086</v>
      </c>
      <c r="BD18" s="7"/>
      <c r="BE18" s="7"/>
      <c r="BF18" s="7"/>
      <c r="BG18" s="7"/>
      <c r="BH18" s="7"/>
      <c r="BI18" s="7"/>
      <c r="BJ18" s="37">
        <f t="shared" si="8"/>
        <v>0</v>
      </c>
      <c r="BK18" s="37">
        <f t="shared" si="9"/>
        <v>0</v>
      </c>
      <c r="BL18" s="36"/>
      <c r="BM18" s="29">
        <f t="shared" si="19"/>
        <v>3483088</v>
      </c>
      <c r="BN18" s="14">
        <f t="shared" si="10"/>
        <v>1822223</v>
      </c>
      <c r="BO18" s="11">
        <f t="shared" si="11"/>
        <v>52.31630667959006</v>
      </c>
    </row>
    <row r="19" spans="1:67" ht="21.75" customHeight="1">
      <c r="A19" s="6" t="s">
        <v>6</v>
      </c>
      <c r="B19" s="7">
        <v>352614</v>
      </c>
      <c r="C19" s="7">
        <v>176305</v>
      </c>
      <c r="D19" s="7">
        <f t="shared" si="12"/>
        <v>49.99943280754593</v>
      </c>
      <c r="E19" s="7">
        <v>155196</v>
      </c>
      <c r="F19" s="7">
        <v>77948</v>
      </c>
      <c r="G19" s="7">
        <f t="shared" si="13"/>
        <v>50.22552127632155</v>
      </c>
      <c r="H19" s="8">
        <f t="shared" si="14"/>
        <v>507810</v>
      </c>
      <c r="I19" s="8">
        <f t="shared" si="15"/>
        <v>254253</v>
      </c>
      <c r="J19" s="8">
        <f t="shared" si="16"/>
        <v>50.06852956814557</v>
      </c>
      <c r="K19" s="9">
        <v>4450584</v>
      </c>
      <c r="L19" s="9">
        <v>2225293</v>
      </c>
      <c r="M19" s="9">
        <f t="shared" si="17"/>
        <v>50.00002246896138</v>
      </c>
      <c r="N19" s="7">
        <v>47400</v>
      </c>
      <c r="O19" s="7">
        <v>47400</v>
      </c>
      <c r="P19" s="7">
        <f>O19/N19*100</f>
        <v>100</v>
      </c>
      <c r="Q19" s="7">
        <v>87600</v>
      </c>
      <c r="R19" s="7">
        <v>87600</v>
      </c>
      <c r="S19" s="7">
        <f>R19/Q19*100</f>
        <v>100</v>
      </c>
      <c r="T19" s="21">
        <v>91473.4</v>
      </c>
      <c r="U19" s="7">
        <v>0</v>
      </c>
      <c r="V19" s="7">
        <f t="shared" si="0"/>
        <v>0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15"/>
      <c r="AI19" s="34"/>
      <c r="AJ19" s="15"/>
      <c r="AK19" s="15"/>
      <c r="AL19" s="14">
        <f t="shared" si="1"/>
        <v>4677057.4</v>
      </c>
      <c r="AM19" s="14">
        <f t="shared" si="2"/>
        <v>2360293</v>
      </c>
      <c r="AN19" s="10">
        <f t="shared" si="3"/>
        <v>50.46534173388593</v>
      </c>
      <c r="AO19" s="7">
        <v>76600</v>
      </c>
      <c r="AP19" s="7">
        <v>38300</v>
      </c>
      <c r="AQ19" s="7">
        <f t="shared" si="18"/>
        <v>50</v>
      </c>
      <c r="AR19" s="7">
        <v>62500</v>
      </c>
      <c r="AS19" s="7">
        <v>31766</v>
      </c>
      <c r="AT19" s="7">
        <f t="shared" si="4"/>
        <v>50.8256</v>
      </c>
      <c r="AU19" s="7"/>
      <c r="AV19" s="7"/>
      <c r="AW19" s="7"/>
      <c r="AX19" s="7"/>
      <c r="AY19" s="7"/>
      <c r="AZ19" s="25"/>
      <c r="BA19" s="10">
        <f t="shared" si="5"/>
        <v>139100</v>
      </c>
      <c r="BB19" s="10">
        <f t="shared" si="6"/>
        <v>70066</v>
      </c>
      <c r="BC19" s="26">
        <f t="shared" si="7"/>
        <v>50.370956146657086</v>
      </c>
      <c r="BD19" s="7"/>
      <c r="BE19" s="7"/>
      <c r="BF19" s="7"/>
      <c r="BG19" s="7"/>
      <c r="BH19" s="7"/>
      <c r="BI19" s="7"/>
      <c r="BJ19" s="37">
        <f t="shared" si="8"/>
        <v>0</v>
      </c>
      <c r="BK19" s="37">
        <f t="shared" si="9"/>
        <v>0</v>
      </c>
      <c r="BL19" s="36"/>
      <c r="BM19" s="29">
        <f t="shared" si="19"/>
        <v>5323967.4</v>
      </c>
      <c r="BN19" s="14">
        <f t="shared" si="10"/>
        <v>2684612</v>
      </c>
      <c r="BO19" s="11">
        <f t="shared" si="11"/>
        <v>50.425027020263116</v>
      </c>
    </row>
    <row r="20" spans="1:67" ht="21.75" customHeight="1">
      <c r="A20" s="6" t="s">
        <v>7</v>
      </c>
      <c r="B20" s="7">
        <v>416489</v>
      </c>
      <c r="C20" s="7">
        <v>208243</v>
      </c>
      <c r="D20" s="7">
        <f t="shared" si="12"/>
        <v>49.99963984643052</v>
      </c>
      <c r="E20" s="7">
        <v>183307</v>
      </c>
      <c r="F20" s="7">
        <v>91654</v>
      </c>
      <c r="G20" s="7">
        <f t="shared" si="13"/>
        <v>50.0002727664519</v>
      </c>
      <c r="H20" s="8">
        <f t="shared" si="14"/>
        <v>599796</v>
      </c>
      <c r="I20" s="8">
        <f t="shared" si="15"/>
        <v>299897</v>
      </c>
      <c r="J20" s="8">
        <f t="shared" si="16"/>
        <v>49.999833276647394</v>
      </c>
      <c r="K20" s="9">
        <v>2297179</v>
      </c>
      <c r="L20" s="9">
        <v>1148590</v>
      </c>
      <c r="M20" s="9">
        <f t="shared" si="17"/>
        <v>50.000021765826695</v>
      </c>
      <c r="N20" s="7">
        <v>9000</v>
      </c>
      <c r="O20" s="7">
        <v>9000</v>
      </c>
      <c r="P20" s="7">
        <f>O20/N20*100</f>
        <v>100</v>
      </c>
      <c r="Q20" s="7">
        <v>16000</v>
      </c>
      <c r="R20" s="7">
        <v>16000</v>
      </c>
      <c r="S20" s="7">
        <f>R20/Q20*100</f>
        <v>100</v>
      </c>
      <c r="T20" s="21">
        <v>91473.4</v>
      </c>
      <c r="U20" s="7">
        <v>0</v>
      </c>
      <c r="V20" s="7">
        <f t="shared" si="0"/>
        <v>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15"/>
      <c r="AI20" s="34">
        <v>50000</v>
      </c>
      <c r="AJ20" s="15">
        <v>50000</v>
      </c>
      <c r="AK20" s="20">
        <f>AJ20/AI20*100</f>
        <v>100</v>
      </c>
      <c r="AL20" s="14">
        <f t="shared" si="1"/>
        <v>2463652.4</v>
      </c>
      <c r="AM20" s="14">
        <f t="shared" si="2"/>
        <v>1223590</v>
      </c>
      <c r="AN20" s="10">
        <f t="shared" si="3"/>
        <v>49.66569147498243</v>
      </c>
      <c r="AO20" s="7">
        <v>76600</v>
      </c>
      <c r="AP20" s="7">
        <v>38300</v>
      </c>
      <c r="AQ20" s="7">
        <f t="shared" si="18"/>
        <v>50</v>
      </c>
      <c r="AR20" s="7">
        <v>62500</v>
      </c>
      <c r="AS20" s="7">
        <v>31768</v>
      </c>
      <c r="AT20" s="7">
        <f t="shared" si="4"/>
        <v>50.828799999999994</v>
      </c>
      <c r="AU20" s="7"/>
      <c r="AV20" s="7"/>
      <c r="AW20" s="7"/>
      <c r="AX20" s="7"/>
      <c r="AY20" s="7"/>
      <c r="AZ20" s="25"/>
      <c r="BA20" s="10">
        <f t="shared" si="5"/>
        <v>139100</v>
      </c>
      <c r="BB20" s="10">
        <f t="shared" si="6"/>
        <v>70068</v>
      </c>
      <c r="BC20" s="26">
        <f t="shared" si="7"/>
        <v>50.37239396117901</v>
      </c>
      <c r="BD20" s="7"/>
      <c r="BE20" s="7"/>
      <c r="BF20" s="7"/>
      <c r="BG20" s="7"/>
      <c r="BH20" s="7"/>
      <c r="BI20" s="7"/>
      <c r="BJ20" s="37">
        <f t="shared" si="8"/>
        <v>0</v>
      </c>
      <c r="BK20" s="37">
        <f t="shared" si="9"/>
        <v>0</v>
      </c>
      <c r="BL20" s="36"/>
      <c r="BM20" s="29">
        <f t="shared" si="19"/>
        <v>3202548.4</v>
      </c>
      <c r="BN20" s="14">
        <f t="shared" si="10"/>
        <v>1593555</v>
      </c>
      <c r="BO20" s="11">
        <f t="shared" si="11"/>
        <v>49.75896695269305</v>
      </c>
    </row>
    <row r="21" spans="1:67" ht="21.75" customHeight="1">
      <c r="A21" s="6" t="s">
        <v>8</v>
      </c>
      <c r="B21" s="7">
        <v>164640</v>
      </c>
      <c r="C21" s="7">
        <v>82322</v>
      </c>
      <c r="D21" s="7">
        <f t="shared" si="12"/>
        <v>50.00121477162294</v>
      </c>
      <c r="E21" s="7">
        <v>72461</v>
      </c>
      <c r="F21" s="7">
        <v>36231</v>
      </c>
      <c r="G21" s="7">
        <f t="shared" si="13"/>
        <v>50.00069002635901</v>
      </c>
      <c r="H21" s="8">
        <f t="shared" si="14"/>
        <v>237101</v>
      </c>
      <c r="I21" s="8">
        <f t="shared" si="15"/>
        <v>118553</v>
      </c>
      <c r="J21" s="8">
        <f t="shared" si="16"/>
        <v>50.00105440297594</v>
      </c>
      <c r="K21" s="9">
        <v>1753836</v>
      </c>
      <c r="L21" s="9">
        <v>876919</v>
      </c>
      <c r="M21" s="9">
        <f t="shared" si="17"/>
        <v>50.000057017873964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15"/>
      <c r="AI21" s="34"/>
      <c r="AJ21" s="15"/>
      <c r="AK21" s="15"/>
      <c r="AL21" s="14">
        <f t="shared" si="1"/>
        <v>1753836</v>
      </c>
      <c r="AM21" s="14">
        <f t="shared" si="2"/>
        <v>876919</v>
      </c>
      <c r="AN21" s="10">
        <f t="shared" si="3"/>
        <v>50.000057017873964</v>
      </c>
      <c r="AO21" s="7">
        <v>76600</v>
      </c>
      <c r="AP21" s="7">
        <v>38300</v>
      </c>
      <c r="AQ21" s="7">
        <f t="shared" si="18"/>
        <v>50</v>
      </c>
      <c r="AR21" s="7">
        <v>62500</v>
      </c>
      <c r="AS21" s="7">
        <v>31768</v>
      </c>
      <c r="AT21" s="7">
        <f t="shared" si="4"/>
        <v>50.828799999999994</v>
      </c>
      <c r="AU21" s="7"/>
      <c r="AV21" s="7"/>
      <c r="AW21" s="7"/>
      <c r="AX21" s="7"/>
      <c r="AY21" s="7"/>
      <c r="AZ21" s="25"/>
      <c r="BA21" s="10">
        <f t="shared" si="5"/>
        <v>139100</v>
      </c>
      <c r="BB21" s="10">
        <f t="shared" si="6"/>
        <v>70068</v>
      </c>
      <c r="BC21" s="26">
        <f t="shared" si="7"/>
        <v>50.37239396117901</v>
      </c>
      <c r="BD21" s="7"/>
      <c r="BE21" s="7"/>
      <c r="BF21" s="7"/>
      <c r="BG21" s="7"/>
      <c r="BH21" s="7"/>
      <c r="BI21" s="7"/>
      <c r="BJ21" s="37">
        <f t="shared" si="8"/>
        <v>0</v>
      </c>
      <c r="BK21" s="37">
        <f t="shared" si="9"/>
        <v>0</v>
      </c>
      <c r="BL21" s="36"/>
      <c r="BM21" s="29">
        <f t="shared" si="19"/>
        <v>2130037</v>
      </c>
      <c r="BN21" s="14">
        <f t="shared" si="10"/>
        <v>1065540</v>
      </c>
      <c r="BO21" s="11">
        <f t="shared" si="11"/>
        <v>50.02448314278109</v>
      </c>
    </row>
    <row r="22" spans="1:67" ht="21.75" customHeight="1">
      <c r="A22" s="6" t="s">
        <v>9</v>
      </c>
      <c r="B22" s="7">
        <v>140544</v>
      </c>
      <c r="C22" s="7">
        <v>70274</v>
      </c>
      <c r="D22" s="7">
        <f t="shared" si="12"/>
        <v>50.001423041894355</v>
      </c>
      <c r="E22" s="7">
        <v>61848</v>
      </c>
      <c r="F22" s="7">
        <v>30927</v>
      </c>
      <c r="G22" s="7">
        <f t="shared" si="13"/>
        <v>50.00485060147458</v>
      </c>
      <c r="H22" s="8">
        <f t="shared" si="14"/>
        <v>202392</v>
      </c>
      <c r="I22" s="8">
        <f t="shared" si="15"/>
        <v>101201</v>
      </c>
      <c r="J22" s="8">
        <f t="shared" si="16"/>
        <v>50.0024704533776</v>
      </c>
      <c r="K22" s="9">
        <v>2771289</v>
      </c>
      <c r="L22" s="9">
        <v>1465646</v>
      </c>
      <c r="M22" s="9">
        <f t="shared" si="17"/>
        <v>52.88679744335578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15"/>
      <c r="AI22" s="34"/>
      <c r="AJ22" s="15"/>
      <c r="AK22" s="15"/>
      <c r="AL22" s="14">
        <f t="shared" si="1"/>
        <v>2771289</v>
      </c>
      <c r="AM22" s="14">
        <f t="shared" si="2"/>
        <v>1465646</v>
      </c>
      <c r="AN22" s="10">
        <f t="shared" si="3"/>
        <v>52.88679744335578</v>
      </c>
      <c r="AO22" s="7">
        <v>76600</v>
      </c>
      <c r="AP22" s="7">
        <v>38300</v>
      </c>
      <c r="AQ22" s="7">
        <f t="shared" si="18"/>
        <v>50</v>
      </c>
      <c r="AR22" s="7">
        <v>62500</v>
      </c>
      <c r="AS22" s="7">
        <v>31768</v>
      </c>
      <c r="AT22" s="7">
        <f t="shared" si="4"/>
        <v>50.828799999999994</v>
      </c>
      <c r="AU22" s="7"/>
      <c r="AV22" s="7"/>
      <c r="AW22" s="7"/>
      <c r="AX22" s="7"/>
      <c r="AY22" s="7"/>
      <c r="AZ22" s="25"/>
      <c r="BA22" s="10">
        <f t="shared" si="5"/>
        <v>139100</v>
      </c>
      <c r="BB22" s="10">
        <f t="shared" si="6"/>
        <v>70068</v>
      </c>
      <c r="BC22" s="26">
        <f t="shared" si="7"/>
        <v>50.37239396117901</v>
      </c>
      <c r="BD22" s="7"/>
      <c r="BE22" s="7"/>
      <c r="BF22" s="7"/>
      <c r="BG22" s="7"/>
      <c r="BH22" s="7"/>
      <c r="BI22" s="7"/>
      <c r="BJ22" s="37">
        <f t="shared" si="8"/>
        <v>0</v>
      </c>
      <c r="BK22" s="37">
        <f t="shared" si="9"/>
        <v>0</v>
      </c>
      <c r="BL22" s="36"/>
      <c r="BM22" s="29">
        <f t="shared" si="19"/>
        <v>3112781</v>
      </c>
      <c r="BN22" s="14">
        <f t="shared" si="10"/>
        <v>1636915</v>
      </c>
      <c r="BO22" s="11">
        <f t="shared" si="11"/>
        <v>52.58689898197143</v>
      </c>
    </row>
    <row r="23" spans="1:67" ht="21.75" customHeight="1">
      <c r="A23" s="6" t="s">
        <v>10</v>
      </c>
      <c r="B23" s="7">
        <v>319765</v>
      </c>
      <c r="C23" s="7">
        <v>159882</v>
      </c>
      <c r="D23" s="7">
        <f t="shared" si="12"/>
        <v>49.999843635169576</v>
      </c>
      <c r="E23" s="7">
        <v>140735</v>
      </c>
      <c r="F23" s="7">
        <v>70370</v>
      </c>
      <c r="G23" s="7">
        <f t="shared" si="13"/>
        <v>50.00177638824742</v>
      </c>
      <c r="H23" s="8">
        <f t="shared" si="14"/>
        <v>460500</v>
      </c>
      <c r="I23" s="8">
        <f t="shared" si="15"/>
        <v>230252</v>
      </c>
      <c r="J23" s="8">
        <f t="shared" si="16"/>
        <v>50.00043431053203</v>
      </c>
      <c r="K23" s="9">
        <v>4528559</v>
      </c>
      <c r="L23" s="9">
        <v>2264281</v>
      </c>
      <c r="M23" s="9">
        <f t="shared" si="17"/>
        <v>50.000033123119294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15"/>
      <c r="AI23" s="34">
        <v>40000</v>
      </c>
      <c r="AJ23" s="15">
        <v>40000</v>
      </c>
      <c r="AK23" s="20">
        <f>AJ23/AI23*100</f>
        <v>100</v>
      </c>
      <c r="AL23" s="14">
        <f t="shared" si="1"/>
        <v>4568559</v>
      </c>
      <c r="AM23" s="14">
        <f t="shared" si="2"/>
        <v>2304281</v>
      </c>
      <c r="AN23" s="10">
        <f t="shared" si="3"/>
        <v>50.43780763255985</v>
      </c>
      <c r="AO23" s="7">
        <v>76600</v>
      </c>
      <c r="AP23" s="7">
        <v>38300</v>
      </c>
      <c r="AQ23" s="7">
        <f t="shared" si="18"/>
        <v>50</v>
      </c>
      <c r="AR23" s="7">
        <v>62500</v>
      </c>
      <c r="AS23" s="7">
        <v>31768</v>
      </c>
      <c r="AT23" s="7">
        <f t="shared" si="4"/>
        <v>50.828799999999994</v>
      </c>
      <c r="AU23" s="7"/>
      <c r="AV23" s="7"/>
      <c r="AW23" s="7"/>
      <c r="AX23" s="7"/>
      <c r="AY23" s="7"/>
      <c r="AZ23" s="25"/>
      <c r="BA23" s="10">
        <f t="shared" si="5"/>
        <v>139100</v>
      </c>
      <c r="BB23" s="10">
        <f t="shared" si="6"/>
        <v>70068</v>
      </c>
      <c r="BC23" s="26">
        <f t="shared" si="7"/>
        <v>50.37239396117901</v>
      </c>
      <c r="BD23" s="7"/>
      <c r="BE23" s="7"/>
      <c r="BF23" s="7"/>
      <c r="BG23" s="7"/>
      <c r="BH23" s="7"/>
      <c r="BI23" s="7"/>
      <c r="BJ23" s="37">
        <f t="shared" si="8"/>
        <v>0</v>
      </c>
      <c r="BK23" s="37">
        <f t="shared" si="9"/>
        <v>0</v>
      </c>
      <c r="BL23" s="36"/>
      <c r="BM23" s="29">
        <f t="shared" si="19"/>
        <v>5168159</v>
      </c>
      <c r="BN23" s="14">
        <f t="shared" si="10"/>
        <v>2604601</v>
      </c>
      <c r="BO23" s="11">
        <f t="shared" si="11"/>
        <v>50.39707563176752</v>
      </c>
    </row>
    <row r="24" spans="1:67" ht="21.75" customHeight="1">
      <c r="A24" s="6" t="s">
        <v>11</v>
      </c>
      <c r="B24" s="7"/>
      <c r="C24" s="7"/>
      <c r="D24" s="7"/>
      <c r="E24" s="7"/>
      <c r="F24" s="7"/>
      <c r="G24" s="7"/>
      <c r="H24" s="8"/>
      <c r="I24" s="8"/>
      <c r="J24" s="8"/>
      <c r="K24" s="9"/>
      <c r="L24" s="9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15"/>
      <c r="AI24" s="34"/>
      <c r="AJ24" s="15"/>
      <c r="AK24" s="15"/>
      <c r="AL24" s="14">
        <f t="shared" si="1"/>
        <v>0</v>
      </c>
      <c r="AM24" s="14">
        <f t="shared" si="2"/>
        <v>0</v>
      </c>
      <c r="AN24" s="10"/>
      <c r="AO24" s="7">
        <v>76600</v>
      </c>
      <c r="AP24" s="7">
        <v>38300</v>
      </c>
      <c r="AQ24" s="7">
        <f t="shared" si="18"/>
        <v>50</v>
      </c>
      <c r="AR24" s="7">
        <v>62500</v>
      </c>
      <c r="AS24" s="7">
        <v>31766</v>
      </c>
      <c r="AT24" s="7">
        <f t="shared" si="4"/>
        <v>50.8256</v>
      </c>
      <c r="AU24" s="7"/>
      <c r="AV24" s="7"/>
      <c r="AW24" s="7"/>
      <c r="AX24" s="7"/>
      <c r="AY24" s="7"/>
      <c r="AZ24" s="25"/>
      <c r="BA24" s="10">
        <f t="shared" si="5"/>
        <v>139100</v>
      </c>
      <c r="BB24" s="10">
        <f t="shared" si="6"/>
        <v>70066</v>
      </c>
      <c r="BC24" s="26">
        <f t="shared" si="7"/>
        <v>50.370956146657086</v>
      </c>
      <c r="BD24" s="7"/>
      <c r="BE24" s="7"/>
      <c r="BF24" s="7"/>
      <c r="BG24" s="7"/>
      <c r="BH24" s="7"/>
      <c r="BI24" s="7"/>
      <c r="BJ24" s="37">
        <f t="shared" si="8"/>
        <v>0</v>
      </c>
      <c r="BK24" s="37">
        <f t="shared" si="9"/>
        <v>0</v>
      </c>
      <c r="BL24" s="36"/>
      <c r="BM24" s="29">
        <f t="shared" si="19"/>
        <v>139100</v>
      </c>
      <c r="BN24" s="14">
        <f t="shared" si="10"/>
        <v>70066</v>
      </c>
      <c r="BO24" s="11">
        <f t="shared" si="11"/>
        <v>50.370956146657086</v>
      </c>
    </row>
    <row r="25" spans="1:67" ht="21.75" customHeight="1">
      <c r="A25" s="6" t="s">
        <v>12</v>
      </c>
      <c r="B25" s="7"/>
      <c r="C25" s="7"/>
      <c r="D25" s="7"/>
      <c r="E25" s="7"/>
      <c r="F25" s="7"/>
      <c r="G25" s="7"/>
      <c r="H25" s="8"/>
      <c r="I25" s="8"/>
      <c r="J25" s="8"/>
      <c r="K25" s="9">
        <v>2545290</v>
      </c>
      <c r="L25" s="9">
        <v>1272644</v>
      </c>
      <c r="M25" s="9">
        <f t="shared" si="17"/>
        <v>49.99996071174601</v>
      </c>
      <c r="N25" s="7"/>
      <c r="O25" s="7"/>
      <c r="P25" s="7"/>
      <c r="Q25" s="7"/>
      <c r="R25" s="7"/>
      <c r="S25" s="7"/>
      <c r="T25" s="7"/>
      <c r="U25" s="7"/>
      <c r="V25" s="7"/>
      <c r="W25" s="7">
        <v>6707</v>
      </c>
      <c r="X25" s="7">
        <v>0</v>
      </c>
      <c r="Y25" s="7">
        <f>X25/W25*100</f>
        <v>0</v>
      </c>
      <c r="Z25" s="7"/>
      <c r="AA25" s="7"/>
      <c r="AB25" s="7"/>
      <c r="AC25" s="7"/>
      <c r="AD25" s="7"/>
      <c r="AE25" s="7"/>
      <c r="AF25" s="7"/>
      <c r="AG25" s="13"/>
      <c r="AH25" s="15"/>
      <c r="AI25" s="34"/>
      <c r="AJ25" s="15"/>
      <c r="AK25" s="15"/>
      <c r="AL25" s="14">
        <f t="shared" si="1"/>
        <v>2551997</v>
      </c>
      <c r="AM25" s="14">
        <f t="shared" si="2"/>
        <v>1272644</v>
      </c>
      <c r="AN25" s="10">
        <f t="shared" si="3"/>
        <v>49.86855392071385</v>
      </c>
      <c r="AO25" s="7">
        <v>76600</v>
      </c>
      <c r="AP25" s="7">
        <v>38300</v>
      </c>
      <c r="AQ25" s="7">
        <f t="shared" si="18"/>
        <v>50</v>
      </c>
      <c r="AR25" s="7">
        <v>62500</v>
      </c>
      <c r="AS25" s="7">
        <v>31766</v>
      </c>
      <c r="AT25" s="7">
        <f t="shared" si="4"/>
        <v>50.8256</v>
      </c>
      <c r="AU25" s="7"/>
      <c r="AV25" s="7"/>
      <c r="AW25" s="7"/>
      <c r="AX25" s="7"/>
      <c r="AY25" s="7"/>
      <c r="AZ25" s="25"/>
      <c r="BA25" s="10">
        <f t="shared" si="5"/>
        <v>139100</v>
      </c>
      <c r="BB25" s="10">
        <f t="shared" si="6"/>
        <v>70066</v>
      </c>
      <c r="BC25" s="26">
        <f t="shared" si="7"/>
        <v>50.370956146657086</v>
      </c>
      <c r="BD25" s="7"/>
      <c r="BE25" s="7"/>
      <c r="BF25" s="7"/>
      <c r="BG25" s="7"/>
      <c r="BH25" s="7"/>
      <c r="BI25" s="7"/>
      <c r="BJ25" s="37">
        <f t="shared" si="8"/>
        <v>0</v>
      </c>
      <c r="BK25" s="37">
        <f t="shared" si="9"/>
        <v>0</v>
      </c>
      <c r="BL25" s="36"/>
      <c r="BM25" s="29">
        <f t="shared" si="19"/>
        <v>2691097</v>
      </c>
      <c r="BN25" s="14">
        <f t="shared" si="10"/>
        <v>1342710</v>
      </c>
      <c r="BO25" s="11">
        <f t="shared" si="11"/>
        <v>49.89452256830579</v>
      </c>
    </row>
    <row r="26" spans="1:67" ht="21.75" customHeight="1">
      <c r="A26" s="6" t="s">
        <v>13</v>
      </c>
      <c r="B26" s="7"/>
      <c r="C26" s="7"/>
      <c r="D26" s="7"/>
      <c r="E26" s="7"/>
      <c r="F26" s="7"/>
      <c r="G26" s="7"/>
      <c r="H26" s="8"/>
      <c r="I26" s="8"/>
      <c r="J26" s="8"/>
      <c r="K26" s="9">
        <v>1058944</v>
      </c>
      <c r="L26" s="9">
        <v>529472</v>
      </c>
      <c r="M26" s="9">
        <f t="shared" si="17"/>
        <v>50</v>
      </c>
      <c r="N26" s="7">
        <v>4000</v>
      </c>
      <c r="O26" s="7">
        <v>4000</v>
      </c>
      <c r="P26" s="7">
        <f>O26/N26*100</f>
        <v>100</v>
      </c>
      <c r="Q26" s="7">
        <v>6000</v>
      </c>
      <c r="R26" s="7">
        <v>6000</v>
      </c>
      <c r="S26" s="7">
        <f>R26/Q26*100</f>
        <v>100</v>
      </c>
      <c r="T26" s="7"/>
      <c r="U26" s="7"/>
      <c r="V26" s="7"/>
      <c r="W26" s="7">
        <v>5749</v>
      </c>
      <c r="X26" s="7">
        <v>0</v>
      </c>
      <c r="Y26" s="7">
        <f>X26/W26*100</f>
        <v>0</v>
      </c>
      <c r="Z26" s="7"/>
      <c r="AA26" s="7"/>
      <c r="AB26" s="7"/>
      <c r="AC26" s="7"/>
      <c r="AD26" s="7"/>
      <c r="AE26" s="7"/>
      <c r="AF26" s="7"/>
      <c r="AG26" s="13"/>
      <c r="AH26" s="15"/>
      <c r="AI26" s="34"/>
      <c r="AJ26" s="15"/>
      <c r="AK26" s="15"/>
      <c r="AL26" s="14">
        <f t="shared" si="1"/>
        <v>1074693</v>
      </c>
      <c r="AM26" s="14">
        <f t="shared" si="2"/>
        <v>539472</v>
      </c>
      <c r="AN26" s="10">
        <f t="shared" si="3"/>
        <v>50.197777411781786</v>
      </c>
      <c r="AO26" s="7">
        <v>76600</v>
      </c>
      <c r="AP26" s="7">
        <v>38300</v>
      </c>
      <c r="AQ26" s="7">
        <f t="shared" si="18"/>
        <v>50</v>
      </c>
      <c r="AR26" s="7">
        <v>62500</v>
      </c>
      <c r="AS26" s="7">
        <v>31766</v>
      </c>
      <c r="AT26" s="7">
        <f t="shared" si="4"/>
        <v>50.8256</v>
      </c>
      <c r="AU26" s="7"/>
      <c r="AV26" s="7"/>
      <c r="AW26" s="7"/>
      <c r="AX26" s="7"/>
      <c r="AY26" s="7"/>
      <c r="AZ26" s="25"/>
      <c r="BA26" s="10">
        <f t="shared" si="5"/>
        <v>139100</v>
      </c>
      <c r="BB26" s="10">
        <f t="shared" si="6"/>
        <v>70066</v>
      </c>
      <c r="BC26" s="26">
        <f t="shared" si="7"/>
        <v>50.370956146657086</v>
      </c>
      <c r="BD26" s="7"/>
      <c r="BE26" s="7"/>
      <c r="BF26" s="7"/>
      <c r="BG26" s="7"/>
      <c r="BH26" s="7"/>
      <c r="BI26" s="7"/>
      <c r="BJ26" s="37">
        <f t="shared" si="8"/>
        <v>0</v>
      </c>
      <c r="BK26" s="37">
        <f t="shared" si="9"/>
        <v>0</v>
      </c>
      <c r="BL26" s="36"/>
      <c r="BM26" s="29">
        <f t="shared" si="19"/>
        <v>1213793</v>
      </c>
      <c r="BN26" s="14">
        <f t="shared" si="10"/>
        <v>609538</v>
      </c>
      <c r="BO26" s="11">
        <f t="shared" si="11"/>
        <v>50.21762359809292</v>
      </c>
    </row>
    <row r="27" spans="1:67" ht="21.75" customHeight="1">
      <c r="A27" s="6" t="s">
        <v>14</v>
      </c>
      <c r="B27" s="7">
        <v>197623</v>
      </c>
      <c r="C27" s="7">
        <v>98809</v>
      </c>
      <c r="D27" s="7">
        <f t="shared" si="12"/>
        <v>49.99873496505973</v>
      </c>
      <c r="E27" s="7">
        <v>86977</v>
      </c>
      <c r="F27" s="7">
        <v>43492</v>
      </c>
      <c r="G27" s="7">
        <f>F27/E27*100</f>
        <v>50.00402405233567</v>
      </c>
      <c r="H27" s="8">
        <f t="shared" si="14"/>
        <v>284600</v>
      </c>
      <c r="I27" s="8">
        <f t="shared" si="15"/>
        <v>142301</v>
      </c>
      <c r="J27" s="8">
        <f t="shared" si="16"/>
        <v>50.00035137034434</v>
      </c>
      <c r="K27" s="9">
        <v>1544554</v>
      </c>
      <c r="L27" s="9">
        <v>772277</v>
      </c>
      <c r="M27" s="9">
        <f t="shared" si="17"/>
        <v>50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15"/>
      <c r="AI27" s="34">
        <v>10000</v>
      </c>
      <c r="AJ27" s="15">
        <v>10000</v>
      </c>
      <c r="AK27" s="20">
        <f>AJ27/AI27*100</f>
        <v>100</v>
      </c>
      <c r="AL27" s="14">
        <f t="shared" si="1"/>
        <v>1554554</v>
      </c>
      <c r="AM27" s="14">
        <f t="shared" si="2"/>
        <v>782277</v>
      </c>
      <c r="AN27" s="10">
        <f t="shared" si="3"/>
        <v>50.32163565884492</v>
      </c>
      <c r="AO27" s="7">
        <v>76600</v>
      </c>
      <c r="AP27" s="7">
        <v>38300</v>
      </c>
      <c r="AQ27" s="7">
        <f t="shared" si="18"/>
        <v>50</v>
      </c>
      <c r="AR27" s="7">
        <v>62500</v>
      </c>
      <c r="AS27" s="7">
        <v>31766</v>
      </c>
      <c r="AT27" s="7">
        <f t="shared" si="4"/>
        <v>50.8256</v>
      </c>
      <c r="AU27" s="7"/>
      <c r="AV27" s="7"/>
      <c r="AW27" s="7"/>
      <c r="AX27" s="7"/>
      <c r="AY27" s="7"/>
      <c r="AZ27" s="25"/>
      <c r="BA27" s="10">
        <f t="shared" si="5"/>
        <v>139100</v>
      </c>
      <c r="BB27" s="10">
        <f t="shared" si="6"/>
        <v>70066</v>
      </c>
      <c r="BC27" s="26">
        <f t="shared" si="7"/>
        <v>50.370956146657086</v>
      </c>
      <c r="BD27" s="7"/>
      <c r="BE27" s="7"/>
      <c r="BF27" s="7"/>
      <c r="BG27" s="7"/>
      <c r="BH27" s="7"/>
      <c r="BI27" s="7"/>
      <c r="BJ27" s="37">
        <f t="shared" si="8"/>
        <v>0</v>
      </c>
      <c r="BK27" s="37">
        <f t="shared" si="9"/>
        <v>0</v>
      </c>
      <c r="BL27" s="36"/>
      <c r="BM27" s="29">
        <f t="shared" si="19"/>
        <v>1978254</v>
      </c>
      <c r="BN27" s="14">
        <f t="shared" si="10"/>
        <v>994644</v>
      </c>
      <c r="BO27" s="11">
        <f t="shared" si="11"/>
        <v>50.27888228710772</v>
      </c>
    </row>
    <row r="28" spans="1:67" ht="21.75" customHeight="1">
      <c r="A28" s="12" t="s">
        <v>15</v>
      </c>
      <c r="B28" s="8">
        <f>SUM(B14:B27)</f>
        <v>5866600</v>
      </c>
      <c r="C28" s="8">
        <f>SUM(C14:C27)</f>
        <v>2933298</v>
      </c>
      <c r="D28" s="10">
        <f>C28/B28*100</f>
        <v>49.99996590870351</v>
      </c>
      <c r="E28" s="8">
        <f>SUM(E14:E27)</f>
        <v>2582000</v>
      </c>
      <c r="F28" s="8">
        <f>SUM(F14:F27)</f>
        <v>1292000</v>
      </c>
      <c r="G28" s="10">
        <f>F28/E28*100</f>
        <v>50.038729666924866</v>
      </c>
      <c r="H28" s="8">
        <f>B28+E28</f>
        <v>8448600</v>
      </c>
      <c r="I28" s="8">
        <f>SUM(I14:I27)</f>
        <v>4225298</v>
      </c>
      <c r="J28" s="10">
        <f>I28/H28*100</f>
        <v>50.01181260800605</v>
      </c>
      <c r="K28" s="8">
        <f>SUM(K14:K27)</f>
        <v>39701645</v>
      </c>
      <c r="L28" s="8">
        <f>SUM(L14:L27)</f>
        <v>20045822</v>
      </c>
      <c r="M28" s="10">
        <f t="shared" si="17"/>
        <v>50.49116226796144</v>
      </c>
      <c r="N28" s="8">
        <f>SUM(N14:N27)</f>
        <v>150000</v>
      </c>
      <c r="O28" s="8">
        <f>SUM(O14:O27)</f>
        <v>150000</v>
      </c>
      <c r="P28" s="11">
        <f>O28/N28*100</f>
        <v>100</v>
      </c>
      <c r="Q28" s="8">
        <f aca="true" t="shared" si="20" ref="Q28:AJ28">SUM(Q14:Q27)</f>
        <v>275300</v>
      </c>
      <c r="R28" s="8">
        <f t="shared" si="20"/>
        <v>275300</v>
      </c>
      <c r="S28" s="11">
        <f>R28/Q28*100</f>
        <v>100</v>
      </c>
      <c r="T28" s="8">
        <f t="shared" si="20"/>
        <v>1308217</v>
      </c>
      <c r="U28" s="8">
        <f t="shared" si="20"/>
        <v>0</v>
      </c>
      <c r="V28" s="8">
        <f>U28/T28*100</f>
        <v>0</v>
      </c>
      <c r="W28" s="8">
        <f t="shared" si="20"/>
        <v>257752</v>
      </c>
      <c r="X28" s="8">
        <f t="shared" si="20"/>
        <v>0</v>
      </c>
      <c r="Y28" s="8">
        <f>X28/W28*100</f>
        <v>0</v>
      </c>
      <c r="Z28" s="8">
        <f t="shared" si="20"/>
        <v>170000</v>
      </c>
      <c r="AA28" s="8">
        <f t="shared" si="20"/>
        <v>170000</v>
      </c>
      <c r="AB28" s="10">
        <f>AA28/Z28*100</f>
        <v>100</v>
      </c>
      <c r="AC28" s="8">
        <f t="shared" si="20"/>
        <v>309000</v>
      </c>
      <c r="AD28" s="8">
        <f t="shared" si="20"/>
        <v>309000</v>
      </c>
      <c r="AE28" s="10">
        <f>AD28/AC28*100</f>
        <v>100</v>
      </c>
      <c r="AF28" s="8">
        <f t="shared" si="20"/>
        <v>44840019.06</v>
      </c>
      <c r="AG28" s="38">
        <f t="shared" si="20"/>
        <v>40325953.36</v>
      </c>
      <c r="AH28" s="11">
        <f>AG28/AF28*100</f>
        <v>89.93295320869562</v>
      </c>
      <c r="AI28" s="8">
        <f t="shared" si="20"/>
        <v>300000</v>
      </c>
      <c r="AJ28" s="8">
        <f t="shared" si="20"/>
        <v>300000</v>
      </c>
      <c r="AK28" s="11">
        <f>AJ28/AI28*100</f>
        <v>100</v>
      </c>
      <c r="AL28" s="8">
        <f>SUM(AL14:AL27)</f>
        <v>87311933.06</v>
      </c>
      <c r="AM28" s="8">
        <f>SUM(AM14:AM27)</f>
        <v>61576075.36</v>
      </c>
      <c r="AN28" s="10">
        <f t="shared" si="3"/>
        <v>70.5242378698516</v>
      </c>
      <c r="AO28" s="8">
        <f>SUM(AO14:AO27)</f>
        <v>1220400</v>
      </c>
      <c r="AP28" s="8">
        <f>SUM(AP14:AP27)</f>
        <v>610200</v>
      </c>
      <c r="AQ28" s="8">
        <f t="shared" si="18"/>
        <v>50</v>
      </c>
      <c r="AR28" s="8">
        <f>SUM(AR14:AR27)</f>
        <v>900000</v>
      </c>
      <c r="AS28" s="8">
        <f>SUM(AS14:AS27)</f>
        <v>450000</v>
      </c>
      <c r="AT28" s="8">
        <f t="shared" si="4"/>
        <v>50</v>
      </c>
      <c r="AU28" s="8">
        <f>SUM(AU14:AU27)</f>
        <v>435200</v>
      </c>
      <c r="AV28" s="10">
        <v>0</v>
      </c>
      <c r="AW28" s="11">
        <f>AV28/AU28*100</f>
        <v>0</v>
      </c>
      <c r="AX28" s="8">
        <f>SUM(AX14:AX27)</f>
        <v>2979900</v>
      </c>
      <c r="AY28" s="10">
        <v>0</v>
      </c>
      <c r="AZ28" s="27">
        <f>AY28/AX28*100</f>
        <v>0</v>
      </c>
      <c r="BA28" s="8">
        <f>SUM(BA14:BA27)</f>
        <v>5535500</v>
      </c>
      <c r="BB28" s="10">
        <f t="shared" si="6"/>
        <v>1060200</v>
      </c>
      <c r="BC28" s="26">
        <f t="shared" si="7"/>
        <v>19.152741396441154</v>
      </c>
      <c r="BD28" s="8">
        <f>SUM(BD14:BD27)</f>
        <v>470830</v>
      </c>
      <c r="BE28" s="8">
        <f>SUM(BE14:BE27)</f>
        <v>320830</v>
      </c>
      <c r="BF28" s="8">
        <f>BE28/BD28*100</f>
        <v>68.14136737251238</v>
      </c>
      <c r="BG28" s="8">
        <f>SUM(BG14:BG27)</f>
        <v>100000</v>
      </c>
      <c r="BH28" s="8">
        <f>SUM(BH14:BH27)</f>
        <v>100000</v>
      </c>
      <c r="BI28" s="8">
        <f>BH28/BG28*100</f>
        <v>100</v>
      </c>
      <c r="BJ28" s="8">
        <f>SUM(BJ14:BJ27)</f>
        <v>570830</v>
      </c>
      <c r="BK28" s="8">
        <f>SUM(BK14:BK27)</f>
        <v>420830</v>
      </c>
      <c r="BL28" s="37">
        <f>BK28/BJ28*100</f>
        <v>73.72247429182069</v>
      </c>
      <c r="BM28" s="29">
        <f t="shared" si="19"/>
        <v>101866863.06</v>
      </c>
      <c r="BN28" s="14">
        <f t="shared" si="10"/>
        <v>67282403.36</v>
      </c>
      <c r="BO28" s="11">
        <f t="shared" si="11"/>
        <v>66.04935239869945</v>
      </c>
    </row>
  </sheetData>
  <sheetProtection/>
  <mergeCells count="24">
    <mergeCell ref="B11:D11"/>
    <mergeCell ref="E11:G11"/>
    <mergeCell ref="H11:J11"/>
    <mergeCell ref="K11:M11"/>
    <mergeCell ref="A11:A12"/>
    <mergeCell ref="W11:Y11"/>
    <mergeCell ref="B8:S8"/>
    <mergeCell ref="AL11:AN11"/>
    <mergeCell ref="N11:P11"/>
    <mergeCell ref="Q11:S11"/>
    <mergeCell ref="AI11:AK11"/>
    <mergeCell ref="AF11:AH11"/>
    <mergeCell ref="Z11:AB11"/>
    <mergeCell ref="AC11:AE11"/>
    <mergeCell ref="T11:V11"/>
    <mergeCell ref="BA11:BC11"/>
    <mergeCell ref="BM11:BO11"/>
    <mergeCell ref="AO11:AQ11"/>
    <mergeCell ref="AR11:AT11"/>
    <mergeCell ref="AU11:AW11"/>
    <mergeCell ref="AX11:AZ11"/>
    <mergeCell ref="BD11:BF11"/>
    <mergeCell ref="BG11:BI11"/>
    <mergeCell ref="BJ11:BL1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landscape" paperSize="9" scale="38" r:id="rId1"/>
  <colBreaks count="1" manualBreakCount="1">
    <brk id="4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2014-09-05T09:51:54Z</cp:lastPrinted>
  <dcterms:created xsi:type="dcterms:W3CDTF">1996-10-08T23:32:33Z</dcterms:created>
  <dcterms:modified xsi:type="dcterms:W3CDTF">2014-10-17T07:04:45Z</dcterms:modified>
  <cp:category/>
  <cp:version/>
  <cp:contentType/>
  <cp:contentStatus/>
</cp:coreProperties>
</file>