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пихин\Сайт\Муниципальные программы\2021 г\"/>
    </mc:Choice>
  </mc:AlternateContent>
  <bookViews>
    <workbookView xWindow="0" yWindow="0" windowWidth="19170" windowHeight="7680"/>
  </bookViews>
  <sheets>
    <sheet name="Лист1" sheetId="1" r:id="rId1"/>
  </sheets>
  <definedNames>
    <definedName name="_xlnm.Print_Titles" localSheetId="0">Лист1!$8:$9</definedName>
    <definedName name="_xlnm.Print_Area" localSheetId="0">Лист1!$A$1:$G$618</definedName>
  </definedNames>
  <calcPr calcId="152511"/>
</workbook>
</file>

<file path=xl/calcChain.xml><?xml version="1.0" encoding="utf-8"?>
<calcChain xmlns="http://schemas.openxmlformats.org/spreadsheetml/2006/main">
  <c r="E439" i="1" l="1"/>
  <c r="D438" i="1"/>
  <c r="D437" i="1" s="1"/>
  <c r="C438" i="1"/>
  <c r="C437" i="1" s="1"/>
  <c r="E373" i="1"/>
  <c r="D372" i="1"/>
  <c r="C372" i="1"/>
  <c r="D350" i="1"/>
  <c r="C350" i="1"/>
  <c r="E472" i="1"/>
  <c r="E469" i="1"/>
  <c r="E464" i="1"/>
  <c r="E461" i="1"/>
  <c r="E458" i="1"/>
  <c r="E455" i="1"/>
  <c r="E450" i="1"/>
  <c r="E445" i="1"/>
  <c r="E442" i="1"/>
  <c r="E434" i="1"/>
  <c r="E429" i="1"/>
  <c r="E424" i="1"/>
  <c r="E419" i="1"/>
  <c r="E416" i="1"/>
  <c r="E413" i="1"/>
  <c r="E408" i="1"/>
  <c r="E405" i="1"/>
  <c r="E402" i="1"/>
  <c r="E399" i="1"/>
  <c r="E394" i="1"/>
  <c r="E389" i="1"/>
  <c r="E385" i="1"/>
  <c r="E382" i="1"/>
  <c r="E379" i="1"/>
  <c r="E376" i="1"/>
  <c r="E370" i="1"/>
  <c r="E366" i="1"/>
  <c r="E363" i="1"/>
  <c r="E360" i="1"/>
  <c r="E358" i="1"/>
  <c r="E356" i="1"/>
  <c r="E345" i="1"/>
  <c r="E341" i="1"/>
  <c r="E338" i="1"/>
  <c r="E334" i="1"/>
  <c r="E331" i="1"/>
  <c r="E328" i="1"/>
  <c r="E325" i="1"/>
  <c r="E322" i="1"/>
  <c r="E319" i="1"/>
  <c r="E316" i="1"/>
  <c r="E314" i="1"/>
  <c r="E312" i="1"/>
  <c r="E309" i="1"/>
  <c r="E306" i="1"/>
  <c r="E302" i="1"/>
  <c r="E299" i="1"/>
  <c r="E296" i="1"/>
  <c r="E290" i="1"/>
  <c r="E287" i="1"/>
  <c r="E285" i="1"/>
  <c r="E282" i="1"/>
  <c r="E280" i="1"/>
  <c r="E275" i="1"/>
  <c r="E272" i="1"/>
  <c r="E269" i="1"/>
  <c r="E266" i="1"/>
  <c r="E261" i="1"/>
  <c r="E258" i="1"/>
  <c r="E256" i="1"/>
  <c r="E254" i="1"/>
  <c r="E251" i="1"/>
  <c r="E249" i="1"/>
  <c r="E247" i="1"/>
  <c r="E244" i="1"/>
  <c r="E241" i="1"/>
  <c r="E236" i="1"/>
  <c r="E233" i="1"/>
  <c r="E230" i="1"/>
  <c r="E226" i="1"/>
  <c r="E220" i="1"/>
  <c r="E215" i="1"/>
  <c r="E212" i="1"/>
  <c r="E209" i="1"/>
  <c r="E206" i="1"/>
  <c r="E203" i="1"/>
  <c r="E200" i="1"/>
  <c r="E197" i="1"/>
  <c r="E193" i="1"/>
  <c r="E190" i="1"/>
  <c r="E187" i="1"/>
  <c r="E184" i="1"/>
  <c r="E181" i="1"/>
  <c r="E178" i="1"/>
  <c r="E175" i="1"/>
  <c r="E172" i="1"/>
  <c r="E169" i="1"/>
  <c r="E165" i="1"/>
  <c r="E162" i="1"/>
  <c r="E159" i="1"/>
  <c r="E156" i="1"/>
  <c r="E153" i="1"/>
  <c r="E150" i="1"/>
  <c r="E147" i="1"/>
  <c r="E144" i="1"/>
  <c r="E141" i="1"/>
  <c r="E139" i="1"/>
  <c r="E133" i="1"/>
  <c r="E130" i="1"/>
  <c r="E127" i="1"/>
  <c r="E124" i="1"/>
  <c r="E121" i="1"/>
  <c r="E118" i="1"/>
  <c r="E114" i="1"/>
  <c r="E112" i="1"/>
  <c r="E110" i="1"/>
  <c r="E106" i="1"/>
  <c r="E104" i="1"/>
  <c r="E101" i="1"/>
  <c r="E99" i="1"/>
  <c r="E98" i="1"/>
  <c r="E96" i="1"/>
  <c r="E92" i="1"/>
  <c r="E89" i="1"/>
  <c r="E86" i="1"/>
  <c r="E83" i="1"/>
  <c r="E79" i="1"/>
  <c r="E76" i="1"/>
  <c r="E73" i="1"/>
  <c r="E70" i="1"/>
  <c r="E67" i="1"/>
  <c r="E64" i="1"/>
  <c r="E61" i="1"/>
  <c r="E58" i="1"/>
  <c r="E55" i="1"/>
  <c r="E52" i="1"/>
  <c r="E49" i="1"/>
  <c r="E46" i="1"/>
  <c r="E43" i="1"/>
  <c r="E40" i="1"/>
  <c r="E37" i="1"/>
  <c r="E33" i="1"/>
  <c r="E30" i="1"/>
  <c r="E27" i="1"/>
  <c r="E24" i="1"/>
  <c r="E21" i="1"/>
  <c r="E18" i="1"/>
  <c r="E15" i="1"/>
  <c r="E437" i="1" l="1"/>
  <c r="E438" i="1"/>
  <c r="D105" i="1" l="1"/>
  <c r="D103" i="1"/>
  <c r="C105" i="1"/>
  <c r="C103" i="1"/>
  <c r="D75" i="1"/>
  <c r="C75" i="1"/>
  <c r="C74" i="1" s="1"/>
  <c r="C102" i="1" l="1"/>
  <c r="D102" i="1"/>
  <c r="E105" i="1"/>
  <c r="E103" i="1"/>
  <c r="D74" i="1"/>
  <c r="E74" i="1" s="1"/>
  <c r="E75" i="1"/>
  <c r="D268" i="1"/>
  <c r="C268" i="1"/>
  <c r="C267" i="1" s="1"/>
  <c r="D265" i="1"/>
  <c r="C265" i="1"/>
  <c r="D219" i="1"/>
  <c r="C219" i="1"/>
  <c r="C218" i="1" s="1"/>
  <c r="C217" i="1" s="1"/>
  <c r="C208" i="1"/>
  <c r="C207" i="1" s="1"/>
  <c r="D140" i="1"/>
  <c r="C140" i="1"/>
  <c r="D60" i="1"/>
  <c r="C60" i="1"/>
  <c r="C59" i="1" s="1"/>
  <c r="D218" i="1" l="1"/>
  <c r="E219" i="1"/>
  <c r="E140" i="1"/>
  <c r="D264" i="1"/>
  <c r="E265" i="1"/>
  <c r="D267" i="1"/>
  <c r="E267" i="1" s="1"/>
  <c r="E268" i="1"/>
  <c r="D59" i="1"/>
  <c r="E59" i="1" s="1"/>
  <c r="E60" i="1"/>
  <c r="C264" i="1"/>
  <c r="D208" i="1"/>
  <c r="D217" i="1" l="1"/>
  <c r="E217" i="1" s="1"/>
  <c r="E218" i="1"/>
  <c r="E264" i="1"/>
  <c r="D207" i="1"/>
  <c r="E207" i="1" s="1"/>
  <c r="E208" i="1"/>
  <c r="D471" i="1"/>
  <c r="C471" i="1"/>
  <c r="D359" i="1"/>
  <c r="C359" i="1"/>
  <c r="E359" i="1" l="1"/>
  <c r="E471" i="1"/>
  <c r="D468" i="1"/>
  <c r="C468" i="1"/>
  <c r="C467" i="1" s="1"/>
  <c r="D467" i="1" l="1"/>
  <c r="E467" i="1" s="1"/>
  <c r="E468" i="1"/>
  <c r="C78" i="1"/>
  <c r="C77" i="1" s="1"/>
  <c r="D78" i="1"/>
  <c r="C69" i="1"/>
  <c r="C68" i="1" s="1"/>
  <c r="D69" i="1"/>
  <c r="D63" i="1"/>
  <c r="C63" i="1"/>
  <c r="C62" i="1" s="1"/>
  <c r="D57" i="1"/>
  <c r="C57" i="1"/>
  <c r="C56" i="1" s="1"/>
  <c r="D48" i="1"/>
  <c r="C48" i="1"/>
  <c r="C47" i="1" s="1"/>
  <c r="D26" i="1"/>
  <c r="C26" i="1"/>
  <c r="C25" i="1" s="1"/>
  <c r="D97" i="1"/>
  <c r="C97" i="1"/>
  <c r="D68" i="1" l="1"/>
  <c r="E68" i="1" s="1"/>
  <c r="E69" i="1"/>
  <c r="E97" i="1"/>
  <c r="D62" i="1"/>
  <c r="E62" i="1" s="1"/>
  <c r="E63" i="1"/>
  <c r="D77" i="1"/>
  <c r="E77" i="1" s="1"/>
  <c r="E78" i="1"/>
  <c r="E102" i="1"/>
  <c r="D56" i="1"/>
  <c r="E56" i="1" s="1"/>
  <c r="E57" i="1"/>
  <c r="D47" i="1"/>
  <c r="E47" i="1" s="1"/>
  <c r="E48" i="1"/>
  <c r="D25" i="1"/>
  <c r="E25" i="1" s="1"/>
  <c r="E26" i="1"/>
  <c r="D45" i="1" l="1"/>
  <c r="C45" i="1"/>
  <c r="C44" i="1" s="1"/>
  <c r="D44" i="1" l="1"/>
  <c r="E44" i="1" s="1"/>
  <c r="E45" i="1"/>
  <c r="D32" i="1"/>
  <c r="C32" i="1"/>
  <c r="C31" i="1" s="1"/>
  <c r="D315" i="1"/>
  <c r="C315" i="1"/>
  <c r="D444" i="1"/>
  <c r="C444" i="1"/>
  <c r="C443" i="1" s="1"/>
  <c r="D214" i="1"/>
  <c r="C214" i="1"/>
  <c r="C213" i="1" s="1"/>
  <c r="C211" i="1"/>
  <c r="C210" i="1" s="1"/>
  <c r="D138" i="1"/>
  <c r="C138" i="1"/>
  <c r="C137" i="1" s="1"/>
  <c r="D324" i="1"/>
  <c r="C324" i="1"/>
  <c r="C323" i="1" s="1"/>
  <c r="C330" i="1"/>
  <c r="C329" i="1" s="1"/>
  <c r="D235" i="1"/>
  <c r="C235" i="1"/>
  <c r="C234" i="1" s="1"/>
  <c r="D192" i="1"/>
  <c r="C192" i="1"/>
  <c r="C191" i="1" s="1"/>
  <c r="D164" i="1"/>
  <c r="C164" i="1"/>
  <c r="C163" i="1" s="1"/>
  <c r="D132" i="1"/>
  <c r="C132" i="1"/>
  <c r="C131" i="1" s="1"/>
  <c r="C66" i="1"/>
  <c r="D66" i="1"/>
  <c r="E315" i="1" l="1"/>
  <c r="E32" i="1"/>
  <c r="D191" i="1"/>
  <c r="E191" i="1" s="1"/>
  <c r="E192" i="1"/>
  <c r="D443" i="1"/>
  <c r="E443" i="1" s="1"/>
  <c r="E444" i="1"/>
  <c r="D234" i="1"/>
  <c r="E234" i="1" s="1"/>
  <c r="E235" i="1"/>
  <c r="D323" i="1"/>
  <c r="E323" i="1" s="1"/>
  <c r="E324" i="1"/>
  <c r="D65" i="1"/>
  <c r="E66" i="1"/>
  <c r="D131" i="1"/>
  <c r="E131" i="1" s="1"/>
  <c r="E132" i="1"/>
  <c r="D163" i="1"/>
  <c r="E163" i="1" s="1"/>
  <c r="E164" i="1"/>
  <c r="D137" i="1"/>
  <c r="E137" i="1" s="1"/>
  <c r="E138" i="1"/>
  <c r="D213" i="1"/>
  <c r="E213" i="1" s="1"/>
  <c r="E214" i="1"/>
  <c r="D31" i="1"/>
  <c r="E31" i="1" s="1"/>
  <c r="D211" i="1"/>
  <c r="E211" i="1" s="1"/>
  <c r="D330" i="1"/>
  <c r="C65" i="1"/>
  <c r="E65" i="1" l="1"/>
  <c r="D329" i="1"/>
  <c r="E329" i="1" s="1"/>
  <c r="E330" i="1"/>
  <c r="D210" i="1"/>
  <c r="E210" i="1" s="1"/>
  <c r="D305" i="1"/>
  <c r="C305" i="1"/>
  <c r="C304" i="1" s="1"/>
  <c r="D463" i="1"/>
  <c r="D460" i="1"/>
  <c r="C463" i="1"/>
  <c r="C462" i="1" s="1"/>
  <c r="C460" i="1"/>
  <c r="C459" i="1" s="1"/>
  <c r="D412" i="1"/>
  <c r="C412" i="1"/>
  <c r="C411" i="1" s="1"/>
  <c r="C371" i="1"/>
  <c r="C375" i="1"/>
  <c r="D375" i="1"/>
  <c r="D333" i="1"/>
  <c r="C333" i="1"/>
  <c r="C332" i="1" s="1"/>
  <c r="D289" i="1"/>
  <c r="C289" i="1"/>
  <c r="C288" i="1" s="1"/>
  <c r="D240" i="1"/>
  <c r="C240" i="1"/>
  <c r="C239" i="1" s="1"/>
  <c r="D161" i="1"/>
  <c r="D158" i="1"/>
  <c r="C161" i="1"/>
  <c r="C160" i="1" s="1"/>
  <c r="C158" i="1"/>
  <c r="C157" i="1" s="1"/>
  <c r="D111" i="1"/>
  <c r="C111" i="1"/>
  <c r="E463" i="1" l="1"/>
  <c r="D160" i="1"/>
  <c r="E160" i="1" s="1"/>
  <c r="E161" i="1"/>
  <c r="D459" i="1"/>
  <c r="E459" i="1" s="1"/>
  <c r="E460" i="1"/>
  <c r="D157" i="1"/>
  <c r="E157" i="1" s="1"/>
  <c r="E158" i="1"/>
  <c r="D239" i="1"/>
  <c r="E239" i="1" s="1"/>
  <c r="E240" i="1"/>
  <c r="D411" i="1"/>
  <c r="E411" i="1" s="1"/>
  <c r="E412" i="1"/>
  <c r="D304" i="1"/>
  <c r="E304" i="1" s="1"/>
  <c r="E305" i="1"/>
  <c r="E111" i="1"/>
  <c r="D332" i="1"/>
  <c r="E332" i="1" s="1"/>
  <c r="E333" i="1"/>
  <c r="D288" i="1"/>
  <c r="E288" i="1" s="1"/>
  <c r="E289" i="1"/>
  <c r="D374" i="1"/>
  <c r="E375" i="1"/>
  <c r="D462" i="1"/>
  <c r="E462" i="1" s="1"/>
  <c r="C374" i="1"/>
  <c r="D250" i="1"/>
  <c r="C250" i="1"/>
  <c r="D286" i="1"/>
  <c r="C286" i="1"/>
  <c r="D281" i="1"/>
  <c r="C281" i="1"/>
  <c r="D457" i="1"/>
  <c r="C457" i="1"/>
  <c r="C456" i="1" s="1"/>
  <c r="D321" i="1"/>
  <c r="C321" i="1"/>
  <c r="C320" i="1" s="1"/>
  <c r="D301" i="1"/>
  <c r="C301" i="1"/>
  <c r="C300" i="1" s="1"/>
  <c r="D274" i="1"/>
  <c r="C274" i="1"/>
  <c r="C273" i="1" s="1"/>
  <c r="D183" i="1"/>
  <c r="C183" i="1"/>
  <c r="C182" i="1" s="1"/>
  <c r="D129" i="1"/>
  <c r="C129" i="1"/>
  <c r="C128" i="1" s="1"/>
  <c r="C85" i="1"/>
  <c r="C84" i="1" s="1"/>
  <c r="C39" i="1"/>
  <c r="C38" i="1" s="1"/>
  <c r="D17" i="1"/>
  <c r="C17" i="1"/>
  <c r="C16" i="1" s="1"/>
  <c r="E250" i="1" l="1"/>
  <c r="E129" i="1"/>
  <c r="D182" i="1"/>
  <c r="E182" i="1" s="1"/>
  <c r="E183" i="1"/>
  <c r="D320" i="1"/>
  <c r="E320" i="1" s="1"/>
  <c r="E321" i="1"/>
  <c r="E374" i="1"/>
  <c r="E281" i="1"/>
  <c r="D300" i="1"/>
  <c r="E300" i="1" s="1"/>
  <c r="E301" i="1"/>
  <c r="D273" i="1"/>
  <c r="E273" i="1" s="1"/>
  <c r="E274" i="1"/>
  <c r="D456" i="1"/>
  <c r="E456" i="1" s="1"/>
  <c r="E457" i="1"/>
  <c r="D371" i="1"/>
  <c r="E371" i="1" s="1"/>
  <c r="E372" i="1"/>
  <c r="E286" i="1"/>
  <c r="D16" i="1"/>
  <c r="E16" i="1" s="1"/>
  <c r="E17" i="1"/>
  <c r="D39" i="1"/>
  <c r="E39" i="1" s="1"/>
  <c r="D128" i="1"/>
  <c r="E128" i="1" s="1"/>
  <c r="D85" i="1"/>
  <c r="D470" i="1"/>
  <c r="D466" i="1" s="1"/>
  <c r="D454" i="1"/>
  <c r="D449" i="1"/>
  <c r="D441" i="1"/>
  <c r="D433" i="1"/>
  <c r="D428" i="1"/>
  <c r="D423" i="1"/>
  <c r="D418" i="1"/>
  <c r="D415" i="1"/>
  <c r="D407" i="1"/>
  <c r="D404" i="1"/>
  <c r="D401" i="1"/>
  <c r="D398" i="1"/>
  <c r="D393" i="1"/>
  <c r="D388" i="1"/>
  <c r="D384" i="1"/>
  <c r="D381" i="1"/>
  <c r="D378" i="1"/>
  <c r="D369" i="1"/>
  <c r="D365" i="1"/>
  <c r="D362" i="1"/>
  <c r="D357" i="1"/>
  <c r="D355" i="1"/>
  <c r="D349" i="1"/>
  <c r="D344" i="1"/>
  <c r="D340" i="1"/>
  <c r="D337" i="1"/>
  <c r="D327" i="1"/>
  <c r="D318" i="1"/>
  <c r="D313" i="1"/>
  <c r="D311" i="1"/>
  <c r="D308" i="1"/>
  <c r="D298" i="1"/>
  <c r="D295" i="1"/>
  <c r="D284" i="1"/>
  <c r="D279" i="1"/>
  <c r="D271" i="1"/>
  <c r="D260" i="1"/>
  <c r="D257" i="1"/>
  <c r="D255" i="1"/>
  <c r="D253" i="1"/>
  <c r="D248" i="1"/>
  <c r="D246" i="1"/>
  <c r="D243" i="1"/>
  <c r="D232" i="1"/>
  <c r="D229" i="1"/>
  <c r="D225" i="1"/>
  <c r="D205" i="1"/>
  <c r="D202" i="1"/>
  <c r="D199" i="1"/>
  <c r="D196" i="1"/>
  <c r="D189" i="1"/>
  <c r="D186" i="1"/>
  <c r="D180" i="1"/>
  <c r="D177" i="1"/>
  <c r="D174" i="1"/>
  <c r="D171" i="1"/>
  <c r="D168" i="1"/>
  <c r="D155" i="1"/>
  <c r="D152" i="1"/>
  <c r="D149" i="1"/>
  <c r="D146" i="1"/>
  <c r="D143" i="1"/>
  <c r="D126" i="1"/>
  <c r="D123" i="1"/>
  <c r="D120" i="1"/>
  <c r="D117" i="1"/>
  <c r="D113" i="1"/>
  <c r="D109" i="1"/>
  <c r="D100" i="1"/>
  <c r="D95" i="1"/>
  <c r="D91" i="1"/>
  <c r="D88" i="1"/>
  <c r="D82" i="1"/>
  <c r="D72" i="1"/>
  <c r="D54" i="1"/>
  <c r="D51" i="1"/>
  <c r="D42" i="1"/>
  <c r="D36" i="1"/>
  <c r="D29" i="1"/>
  <c r="D23" i="1"/>
  <c r="D20" i="1"/>
  <c r="D14" i="1"/>
  <c r="D13" i="1" l="1"/>
  <c r="D122" i="1"/>
  <c r="D151" i="1"/>
  <c r="D170" i="1"/>
  <c r="D195" i="1"/>
  <c r="D231" i="1"/>
  <c r="D348" i="1"/>
  <c r="D377" i="1"/>
  <c r="D400" i="1"/>
  <c r="D427" i="1"/>
  <c r="D87" i="1"/>
  <c r="D116" i="1"/>
  <c r="D125" i="1"/>
  <c r="D145" i="1"/>
  <c r="D154" i="1"/>
  <c r="D173" i="1"/>
  <c r="D185" i="1"/>
  <c r="D198" i="1"/>
  <c r="D224" i="1"/>
  <c r="D242" i="1"/>
  <c r="D259" i="1"/>
  <c r="D283" i="1"/>
  <c r="D307" i="1"/>
  <c r="D317" i="1"/>
  <c r="D339" i="1"/>
  <c r="D364" i="1"/>
  <c r="D380" i="1"/>
  <c r="D392" i="1"/>
  <c r="D403" i="1"/>
  <c r="D417" i="1"/>
  <c r="D432" i="1"/>
  <c r="D453" i="1"/>
  <c r="D452" i="1" s="1"/>
  <c r="D84" i="1"/>
  <c r="E84" i="1" s="1"/>
  <c r="E85" i="1"/>
  <c r="D81" i="1"/>
  <c r="D142" i="1"/>
  <c r="D179" i="1"/>
  <c r="D204" i="1"/>
  <c r="D278" i="1"/>
  <c r="D297" i="1"/>
  <c r="D336" i="1"/>
  <c r="D361" i="1"/>
  <c r="D387" i="1"/>
  <c r="D414" i="1"/>
  <c r="D448" i="1"/>
  <c r="D71" i="1"/>
  <c r="D90" i="1"/>
  <c r="D119" i="1"/>
  <c r="D148" i="1"/>
  <c r="D167" i="1"/>
  <c r="D176" i="1"/>
  <c r="D188" i="1"/>
  <c r="D201" i="1"/>
  <c r="D228" i="1"/>
  <c r="D270" i="1"/>
  <c r="D263" i="1" s="1"/>
  <c r="D294" i="1"/>
  <c r="D326" i="1"/>
  <c r="D343" i="1"/>
  <c r="D368" i="1"/>
  <c r="D383" i="1"/>
  <c r="D397" i="1"/>
  <c r="D406" i="1"/>
  <c r="D422" i="1"/>
  <c r="D440" i="1"/>
  <c r="D436" i="1" s="1"/>
  <c r="D53" i="1"/>
  <c r="D50" i="1"/>
  <c r="D41" i="1"/>
  <c r="D35" i="1"/>
  <c r="D28" i="1"/>
  <c r="D22" i="1"/>
  <c r="D19" i="1"/>
  <c r="D354" i="1"/>
  <c r="D310" i="1"/>
  <c r="D94" i="1"/>
  <c r="D108" i="1"/>
  <c r="D38" i="1"/>
  <c r="E38" i="1" s="1"/>
  <c r="D245" i="1"/>
  <c r="D252" i="1"/>
  <c r="E350" i="1"/>
  <c r="C337" i="1"/>
  <c r="E337" i="1" s="1"/>
  <c r="C318" i="1"/>
  <c r="E318" i="1" s="1"/>
  <c r="C168" i="1"/>
  <c r="E168" i="1" s="1"/>
  <c r="D410" i="1" l="1"/>
  <c r="D396" i="1"/>
  <c r="D367" i="1"/>
  <c r="D115" i="1"/>
  <c r="D227" i="1"/>
  <c r="D194" i="1"/>
  <c r="D136" i="1"/>
  <c r="D293" i="1"/>
  <c r="D34" i="1"/>
  <c r="D166" i="1"/>
  <c r="D342" i="1"/>
  <c r="D447" i="1"/>
  <c r="D431" i="1"/>
  <c r="D391" i="1"/>
  <c r="D223" i="1"/>
  <c r="D426" i="1"/>
  <c r="D347" i="1"/>
  <c r="D303" i="1"/>
  <c r="D421" i="1"/>
  <c r="D335" i="1"/>
  <c r="D80" i="1"/>
  <c r="D93" i="1"/>
  <c r="D353" i="1"/>
  <c r="D107" i="1"/>
  <c r="D386" i="1"/>
  <c r="D277" i="1"/>
  <c r="D12" i="1"/>
  <c r="D238" i="1"/>
  <c r="C167" i="1"/>
  <c r="E167" i="1" s="1"/>
  <c r="C186" i="1"/>
  <c r="E186" i="1" s="1"/>
  <c r="C317" i="1"/>
  <c r="E317" i="1" s="1"/>
  <c r="C336" i="1"/>
  <c r="E336" i="1" s="1"/>
  <c r="C388" i="1"/>
  <c r="E388" i="1" s="1"/>
  <c r="C384" i="1"/>
  <c r="E384" i="1" s="1"/>
  <c r="C378" i="1"/>
  <c r="E378" i="1" s="1"/>
  <c r="C365" i="1"/>
  <c r="E365" i="1" s="1"/>
  <c r="C362" i="1"/>
  <c r="E362" i="1" s="1"/>
  <c r="C357" i="1"/>
  <c r="E357" i="1" s="1"/>
  <c r="C355" i="1"/>
  <c r="E355" i="1" s="1"/>
  <c r="D222" i="1" l="1"/>
  <c r="D352" i="1"/>
  <c r="D135" i="1"/>
  <c r="C354" i="1"/>
  <c r="E354" i="1" s="1"/>
  <c r="C383" i="1"/>
  <c r="E383" i="1" s="1"/>
  <c r="C377" i="1"/>
  <c r="E377" i="1" s="1"/>
  <c r="C361" i="1"/>
  <c r="E361" i="1" s="1"/>
  <c r="C364" i="1"/>
  <c r="E364" i="1" s="1"/>
  <c r="C387" i="1"/>
  <c r="E387" i="1" s="1"/>
  <c r="C185" i="1"/>
  <c r="E185" i="1" s="1"/>
  <c r="D292" i="1"/>
  <c r="D11" i="1"/>
  <c r="D10" i="1" l="1"/>
  <c r="C353" i="1"/>
  <c r="E353" i="1" s="1"/>
  <c r="C386" i="1"/>
  <c r="E386" i="1" s="1"/>
  <c r="C298" i="1" l="1"/>
  <c r="E298" i="1" s="1"/>
  <c r="C297" i="1" l="1"/>
  <c r="E297" i="1" s="1"/>
  <c r="C189" i="1"/>
  <c r="E189" i="1" s="1"/>
  <c r="C253" i="1"/>
  <c r="E253" i="1" s="1"/>
  <c r="C257" i="1"/>
  <c r="E257" i="1" s="1"/>
  <c r="C255" i="1"/>
  <c r="E255" i="1" s="1"/>
  <c r="C248" i="1"/>
  <c r="E248" i="1" s="1"/>
  <c r="C246" i="1"/>
  <c r="E246" i="1" s="1"/>
  <c r="C311" i="1"/>
  <c r="E311" i="1" s="1"/>
  <c r="C260" i="1"/>
  <c r="E260" i="1" s="1"/>
  <c r="C327" i="1"/>
  <c r="E327" i="1" s="1"/>
  <c r="C340" i="1"/>
  <c r="E340" i="1" s="1"/>
  <c r="C404" i="1"/>
  <c r="E404" i="1" s="1"/>
  <c r="C401" i="1"/>
  <c r="E401" i="1" s="1"/>
  <c r="C180" i="1"/>
  <c r="E180" i="1" s="1"/>
  <c r="C454" i="1"/>
  <c r="E454" i="1" s="1"/>
  <c r="C441" i="1"/>
  <c r="E441" i="1" s="1"/>
  <c r="C418" i="1"/>
  <c r="E418" i="1" s="1"/>
  <c r="C415" i="1"/>
  <c r="E415" i="1" s="1"/>
  <c r="C344" i="1"/>
  <c r="E344" i="1" s="1"/>
  <c r="C313" i="1"/>
  <c r="E313" i="1" s="1"/>
  <c r="C308" i="1"/>
  <c r="E308" i="1" s="1"/>
  <c r="C295" i="1"/>
  <c r="E295" i="1" s="1"/>
  <c r="C196" i="1"/>
  <c r="E196" i="1" s="1"/>
  <c r="C199" i="1"/>
  <c r="E199" i="1" s="1"/>
  <c r="C174" i="1"/>
  <c r="E174" i="1" s="1"/>
  <c r="C177" i="1"/>
  <c r="E177" i="1" s="1"/>
  <c r="C152" i="1"/>
  <c r="E152" i="1" s="1"/>
  <c r="C123" i="1"/>
  <c r="E123" i="1" s="1"/>
  <c r="C72" i="1"/>
  <c r="E72" i="1" s="1"/>
  <c r="C205" i="1"/>
  <c r="E205" i="1" s="1"/>
  <c r="C117" i="1"/>
  <c r="E117" i="1" s="1"/>
  <c r="C88" i="1"/>
  <c r="E88" i="1" s="1"/>
  <c r="C51" i="1"/>
  <c r="E51" i="1" s="1"/>
  <c r="C20" i="1"/>
  <c r="E20" i="1" s="1"/>
  <c r="C126" i="1"/>
  <c r="E126" i="1" s="1"/>
  <c r="C14" i="1"/>
  <c r="E14" i="1" s="1"/>
  <c r="C23" i="1"/>
  <c r="E23" i="1" s="1"/>
  <c r="C29" i="1"/>
  <c r="E29" i="1" s="1"/>
  <c r="C36" i="1"/>
  <c r="C42" i="1"/>
  <c r="E42" i="1" s="1"/>
  <c r="C54" i="1"/>
  <c r="E54" i="1" s="1"/>
  <c r="C82" i="1"/>
  <c r="E82" i="1" s="1"/>
  <c r="C91" i="1"/>
  <c r="E91" i="1" s="1"/>
  <c r="C95" i="1"/>
  <c r="E95" i="1" s="1"/>
  <c r="C100" i="1"/>
  <c r="E100" i="1" s="1"/>
  <c r="C109" i="1"/>
  <c r="E109" i="1" s="1"/>
  <c r="C113" i="1"/>
  <c r="E113" i="1" s="1"/>
  <c r="C120" i="1"/>
  <c r="E120" i="1" s="1"/>
  <c r="C143" i="1"/>
  <c r="E143" i="1" s="1"/>
  <c r="C146" i="1"/>
  <c r="C149" i="1"/>
  <c r="E149" i="1" s="1"/>
  <c r="C155" i="1"/>
  <c r="E155" i="1" s="1"/>
  <c r="C171" i="1"/>
  <c r="E171" i="1" s="1"/>
  <c r="C202" i="1"/>
  <c r="E202" i="1" s="1"/>
  <c r="C225" i="1"/>
  <c r="E225" i="1" s="1"/>
  <c r="C229" i="1"/>
  <c r="E229" i="1" s="1"/>
  <c r="C232" i="1"/>
  <c r="E232" i="1" s="1"/>
  <c r="C243" i="1"/>
  <c r="E243" i="1" s="1"/>
  <c r="C271" i="1"/>
  <c r="E271" i="1" s="1"/>
  <c r="C279" i="1"/>
  <c r="C284" i="1"/>
  <c r="C369" i="1"/>
  <c r="E369" i="1" s="1"/>
  <c r="C381" i="1"/>
  <c r="E381" i="1" s="1"/>
  <c r="C393" i="1"/>
  <c r="E393" i="1" s="1"/>
  <c r="C398" i="1"/>
  <c r="E398" i="1" s="1"/>
  <c r="C407" i="1"/>
  <c r="E407" i="1" s="1"/>
  <c r="C423" i="1"/>
  <c r="E423" i="1" s="1"/>
  <c r="C428" i="1"/>
  <c r="E428" i="1" s="1"/>
  <c r="C433" i="1"/>
  <c r="E433" i="1" s="1"/>
  <c r="C449" i="1"/>
  <c r="E449" i="1" s="1"/>
  <c r="C349" i="1"/>
  <c r="E349" i="1" s="1"/>
  <c r="C283" i="1" l="1"/>
  <c r="E283" i="1" s="1"/>
  <c r="E284" i="1"/>
  <c r="C278" i="1"/>
  <c r="E278" i="1" s="1"/>
  <c r="E279" i="1"/>
  <c r="C145" i="1"/>
  <c r="E145" i="1" s="1"/>
  <c r="E146" i="1"/>
  <c r="C35" i="1"/>
  <c r="E36" i="1"/>
  <c r="C310" i="1"/>
  <c r="E310" i="1" s="1"/>
  <c r="C94" i="1"/>
  <c r="C108" i="1"/>
  <c r="E108" i="1" s="1"/>
  <c r="C406" i="1"/>
  <c r="E406" i="1" s="1"/>
  <c r="C122" i="1"/>
  <c r="E122" i="1" s="1"/>
  <c r="C245" i="1"/>
  <c r="E245" i="1" s="1"/>
  <c r="C392" i="1"/>
  <c r="E392" i="1" s="1"/>
  <c r="C270" i="1"/>
  <c r="C263" i="1" s="1"/>
  <c r="C125" i="1"/>
  <c r="E125" i="1" s="1"/>
  <c r="C87" i="1"/>
  <c r="E87" i="1" s="1"/>
  <c r="C173" i="1"/>
  <c r="E173" i="1" s="1"/>
  <c r="C294" i="1"/>
  <c r="E294" i="1" s="1"/>
  <c r="C343" i="1"/>
  <c r="E343" i="1" s="1"/>
  <c r="C440" i="1"/>
  <c r="C436" i="1" s="1"/>
  <c r="C403" i="1"/>
  <c r="E403" i="1" s="1"/>
  <c r="C259" i="1"/>
  <c r="E259" i="1" s="1"/>
  <c r="C348" i="1"/>
  <c r="E348" i="1" s="1"/>
  <c r="C432" i="1"/>
  <c r="C397" i="1"/>
  <c r="E397" i="1" s="1"/>
  <c r="C231" i="1"/>
  <c r="E231" i="1" s="1"/>
  <c r="C154" i="1"/>
  <c r="E154" i="1" s="1"/>
  <c r="C142" i="1"/>
  <c r="E142" i="1" s="1"/>
  <c r="C13" i="1"/>
  <c r="E13" i="1" s="1"/>
  <c r="C176" i="1"/>
  <c r="E176" i="1" s="1"/>
  <c r="C417" i="1"/>
  <c r="E417" i="1" s="1"/>
  <c r="C453" i="1"/>
  <c r="C400" i="1"/>
  <c r="E400" i="1" s="1"/>
  <c r="C326" i="1"/>
  <c r="E326" i="1" s="1"/>
  <c r="C470" i="1"/>
  <c r="C466" i="1" s="1"/>
  <c r="C422" i="1"/>
  <c r="E422" i="1" s="1"/>
  <c r="C380" i="1"/>
  <c r="E380" i="1" s="1"/>
  <c r="C242" i="1"/>
  <c r="E242" i="1" s="1"/>
  <c r="C224" i="1"/>
  <c r="E224" i="1" s="1"/>
  <c r="C170" i="1"/>
  <c r="E170" i="1" s="1"/>
  <c r="C81" i="1"/>
  <c r="E81" i="1" s="1"/>
  <c r="C41" i="1"/>
  <c r="E41" i="1" s="1"/>
  <c r="C19" i="1"/>
  <c r="E19" i="1" s="1"/>
  <c r="C116" i="1"/>
  <c r="C71" i="1"/>
  <c r="E71" i="1" s="1"/>
  <c r="C151" i="1"/>
  <c r="E151" i="1" s="1"/>
  <c r="C307" i="1"/>
  <c r="E307" i="1" s="1"/>
  <c r="C414" i="1"/>
  <c r="C179" i="1"/>
  <c r="E179" i="1" s="1"/>
  <c r="C339" i="1"/>
  <c r="E339" i="1" s="1"/>
  <c r="C188" i="1"/>
  <c r="E188" i="1" s="1"/>
  <c r="C90" i="1"/>
  <c r="E90" i="1" s="1"/>
  <c r="C28" i="1"/>
  <c r="E28" i="1" s="1"/>
  <c r="C119" i="1"/>
  <c r="E119" i="1" s="1"/>
  <c r="C198" i="1"/>
  <c r="E198" i="1" s="1"/>
  <c r="C50" i="1"/>
  <c r="E50" i="1" s="1"/>
  <c r="C368" i="1"/>
  <c r="E368" i="1" s="1"/>
  <c r="C448" i="1"/>
  <c r="E448" i="1" s="1"/>
  <c r="C228" i="1"/>
  <c r="E228" i="1" s="1"/>
  <c r="C22" i="1"/>
  <c r="E22" i="1" s="1"/>
  <c r="C252" i="1"/>
  <c r="E252" i="1" s="1"/>
  <c r="C201" i="1"/>
  <c r="E201" i="1" s="1"/>
  <c r="C195" i="1"/>
  <c r="E195" i="1" s="1"/>
  <c r="C204" i="1"/>
  <c r="E204" i="1" s="1"/>
  <c r="C53" i="1"/>
  <c r="E53" i="1" s="1"/>
  <c r="C148" i="1"/>
  <c r="E148" i="1" s="1"/>
  <c r="C427" i="1"/>
  <c r="E427" i="1" s="1"/>
  <c r="E453" i="1" l="1"/>
  <c r="C452" i="1"/>
  <c r="E452" i="1" s="1"/>
  <c r="E116" i="1"/>
  <c r="C115" i="1"/>
  <c r="E115" i="1" s="1"/>
  <c r="E35" i="1"/>
  <c r="C34" i="1"/>
  <c r="E34" i="1" s="1"/>
  <c r="C410" i="1"/>
  <c r="E410" i="1" s="1"/>
  <c r="E414" i="1"/>
  <c r="E263" i="1"/>
  <c r="E270" i="1"/>
  <c r="C93" i="1"/>
  <c r="E93" i="1" s="1"/>
  <c r="E94" i="1"/>
  <c r="E466" i="1"/>
  <c r="E470" i="1"/>
  <c r="C431" i="1"/>
  <c r="E431" i="1" s="1"/>
  <c r="E432" i="1"/>
  <c r="E436" i="1"/>
  <c r="E440" i="1"/>
  <c r="C277" i="1"/>
  <c r="E277" i="1" s="1"/>
  <c r="C136" i="1"/>
  <c r="E136" i="1" s="1"/>
  <c r="C194" i="1"/>
  <c r="E194" i="1" s="1"/>
  <c r="C223" i="1"/>
  <c r="E223" i="1" s="1"/>
  <c r="C12" i="1"/>
  <c r="E12" i="1" s="1"/>
  <c r="C303" i="1"/>
  <c r="E303" i="1" s="1"/>
  <c r="C227" i="1"/>
  <c r="E227" i="1" s="1"/>
  <c r="C166" i="1"/>
  <c r="E166" i="1" s="1"/>
  <c r="C342" i="1"/>
  <c r="E342" i="1" s="1"/>
  <c r="C367" i="1"/>
  <c r="E367" i="1" s="1"/>
  <c r="C391" i="1"/>
  <c r="E391" i="1" s="1"/>
  <c r="C238" i="1"/>
  <c r="E238" i="1" s="1"/>
  <c r="C80" i="1"/>
  <c r="E80" i="1" s="1"/>
  <c r="C347" i="1"/>
  <c r="E347" i="1" s="1"/>
  <c r="C335" i="1"/>
  <c r="E335" i="1" s="1"/>
  <c r="C447" i="1"/>
  <c r="E447" i="1" s="1"/>
  <c r="C293" i="1"/>
  <c r="E293" i="1" s="1"/>
  <c r="C421" i="1"/>
  <c r="E421" i="1" s="1"/>
  <c r="C426" i="1"/>
  <c r="E426" i="1" s="1"/>
  <c r="C396" i="1"/>
  <c r="E396" i="1" s="1"/>
  <c r="C107" i="1"/>
  <c r="E107" i="1" s="1"/>
  <c r="C292" i="1" l="1"/>
  <c r="E292" i="1" s="1"/>
  <c r="C352" i="1"/>
  <c r="E352" i="1" s="1"/>
  <c r="C222" i="1"/>
  <c r="E222" i="1" s="1"/>
  <c r="C11" i="1"/>
  <c r="E11" i="1" s="1"/>
  <c r="C135" i="1"/>
  <c r="E135" i="1" s="1"/>
  <c r="C10" i="1" l="1"/>
  <c r="E10" i="1" l="1"/>
</calcChain>
</file>

<file path=xl/comments1.xml><?xml version="1.0" encoding="utf-8"?>
<comments xmlns="http://schemas.openxmlformats.org/spreadsheetml/2006/main">
  <authors>
    <author>федоркова_л</author>
  </authors>
  <commentList>
    <comment ref="F135" authorId="0" shapeId="0">
      <text>
        <r>
          <rPr>
            <b/>
            <sz val="8"/>
            <color indexed="81"/>
            <rFont val="Tahoma"/>
            <family val="2"/>
            <charset val="204"/>
          </rPr>
          <t>федоркова_л: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<sst xmlns="http://schemas.openxmlformats.org/spreadsheetml/2006/main" count="506" uniqueCount="210">
  <si>
    <t>№ п/п</t>
  </si>
  <si>
    <t xml:space="preserve">Наименование </t>
  </si>
  <si>
    <t>1</t>
  </si>
  <si>
    <t>4</t>
  </si>
  <si>
    <t>5</t>
  </si>
  <si>
    <t>6</t>
  </si>
  <si>
    <t>7</t>
  </si>
  <si>
    <t>10</t>
  </si>
  <si>
    <t>2</t>
  </si>
  <si>
    <t>12</t>
  </si>
  <si>
    <t>3</t>
  </si>
  <si>
    <t>9</t>
  </si>
  <si>
    <t>11</t>
  </si>
  <si>
    <t>13</t>
  </si>
  <si>
    <t>14</t>
  </si>
  <si>
    <t>16</t>
  </si>
  <si>
    <t>Организация отдыха детей в каникулярное время</t>
  </si>
  <si>
    <t>1.1</t>
  </si>
  <si>
    <t>1.2</t>
  </si>
  <si>
    <t>1.3</t>
  </si>
  <si>
    <t>1.4</t>
  </si>
  <si>
    <t>1.5</t>
  </si>
  <si>
    <t>Софинансирование вопросов местного значения</t>
  </si>
  <si>
    <t>Выравнивание бюджетной обеспеченности поселений</t>
  </si>
  <si>
    <t>Проведение мероприятий профилактической направленности для несовершеннолетних</t>
  </si>
  <si>
    <t>Осуществление государственных полномочий по формированию торгового реестра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</si>
  <si>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</si>
  <si>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</si>
  <si>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</si>
  <si>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</si>
  <si>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</si>
  <si>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</si>
  <si>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</si>
  <si>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Мероприятия в области образования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</si>
  <si>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</si>
  <si>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</si>
  <si>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</si>
  <si>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</si>
  <si>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</si>
  <si>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Дотации</t>
  </si>
  <si>
    <t>Проведение мероприятий для  молодежи</t>
  </si>
  <si>
    <t>Утвеждено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</si>
  <si>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</si>
  <si>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</si>
  <si>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домов культуры</t>
  </si>
  <si>
    <t>Обеспечение деятельности библиотек</t>
  </si>
  <si>
    <t>Расходы на содержание органов местного самоуправления и обеспечение их функций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</si>
  <si>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</si>
  <si>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Уплата налогов, сборов и иных платежей</t>
  </si>
  <si>
    <t>Расходы на выплаты персоналу казенных учреждений</t>
  </si>
  <si>
    <t>Иные выплаты населению</t>
  </si>
  <si>
    <t>Осуществление государственных полномочий в сфере административных правонарушений</t>
  </si>
  <si>
    <t>Субвенции</t>
  </si>
  <si>
    <t xml:space="preserve">Расходы на осуществление полномочий по формированию и исполнению бюджетов муниципальных образований 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</si>
  <si>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</si>
  <si>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</t>
  </si>
  <si>
    <t>Обслуживание государственного (муниципального) долга</t>
  </si>
  <si>
    <t>I</t>
  </si>
  <si>
    <t>МУНИЦИПАЛЬНЫЕ ПРОГРАММЫ</t>
  </si>
  <si>
    <t>(рублей)</t>
  </si>
  <si>
    <t>Резервный фонд администрации муниципального образования «Мезенский район»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</si>
  <si>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</si>
  <si>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</si>
  <si>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</si>
  <si>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</si>
  <si>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</si>
  <si>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</si>
  <si>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Организация библиотечной деятельности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</si>
  <si>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</si>
  <si>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</si>
  <si>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Поддержка и развитие детского юношеского творчества</t>
  </si>
  <si>
    <t>Обеспечение деятельности ДШИ № 15</t>
  </si>
  <si>
    <t>Проведение районных спортивных соревнований</t>
  </si>
  <si>
    <t>Участие в областных и всероссийских соревнованиях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</si>
  <si>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</si>
  <si>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</si>
  <si>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Реализация общеобразовательных программ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</si>
  <si>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</si>
  <si>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</si>
  <si>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</si>
  <si>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</si>
  <si>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</si>
  <si>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</si>
  <si>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</si>
  <si>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</si>
  <si>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</si>
  <si>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 xml:space="preserve">Обеспечение деятельности детского оздоровительно-образовательного центра "Стрела"  </t>
  </si>
  <si>
    <t>1.6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</si>
  <si>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</si>
  <si>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</si>
  <si>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Сохранение, изучение, развитие и использование  объектов культурного и природного наследия как объектов туристического показа</t>
  </si>
  <si>
    <t>Обеспечение деятельности туристского культурно-музейного центра «Кимжа»</t>
  </si>
  <si>
    <t>4.1</t>
  </si>
  <si>
    <t>4.2</t>
  </si>
  <si>
    <t>Иные 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</si>
  <si>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</si>
  <si>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</si>
  <si>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Обустройство ледовых пешеходных переправ</t>
  </si>
  <si>
    <t xml:space="preserve">Муниципальная программа «Обеспечение жильем молодых семей, проживающих на территории Мезенского района (2016 – 2020 годы)»
</t>
  </si>
  <si>
    <t>Обеспечение поселений  услугами торговли</t>
  </si>
  <si>
    <t>Премирование членов добровольной народной дружины за участие в обеспечении охраны</t>
  </si>
  <si>
    <t>Выплата единовременного пособия молодым специалистам</t>
  </si>
  <si>
    <t>Создание и приобретение справочных и иных материалов по краеведческим ресурсам Мезенского района</t>
  </si>
  <si>
    <t>Муниципальная программа «Развитие малого и среднего предпринимательства на территории муниципального образования «Мезенский муниципальный район на 2017 – 2020 годы»</t>
  </si>
  <si>
    <t>Муниципальная программа «Развитие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2017-2020 годы»</t>
  </si>
  <si>
    <t>Муниципальная программа «Профилактика безнадзорности и правонарушений несовершеннолетних на территории Мезенского муниципального района на 2017 – 2020 год»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</si>
  <si>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на территории Мезенского района на 2017 – 2020 годы»</t>
  </si>
  <si>
    <t>Муниципальная программа «Развитие здравоохранения Мезенского муниципального района 2017 – 2020 годы»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</si>
  <si>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2018 – 2020 годы» </t>
  </si>
  <si>
    <t>Муниципальная программа «Развитие сферы культуры муниципального образования «Мезенский район»  Архангельской области на 2018 – 2020 годы»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</si>
  <si>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2018 – 2020 годы»</t>
  </si>
  <si>
    <t>Муниципальная программа «Развитие территориального общественного самоуправления в Мезенском районе на 2018-2020 годы»</t>
  </si>
  <si>
    <t>Муниципальная программа «Молодежь Мезени на 2018 – 2020 годы»</t>
  </si>
  <si>
    <t>Трудоустройство несовершеннолетних граждан в период каникулярного времени</t>
  </si>
  <si>
    <t>Муниципальная программа "Развитие туризма МО  "Мезенский муниципальный район на 2019 – 2021 годы"</t>
  </si>
  <si>
    <t>Муниципальная программы «Развитие строительства, капитальный и текущий ремонты объектов на территории муниципального образования «Мезенский район» на 2019 – 2021 годы»</t>
  </si>
  <si>
    <t>Подпрограмма «Жилищное строительство»</t>
  </si>
  <si>
    <t>Паспортизация и инвентаризация объектов жилищного фонда</t>
  </si>
  <si>
    <t>Подпрограмма «Социальное строительство»</t>
  </si>
  <si>
    <t>Формирование земельных участков для  социального строительства</t>
  </si>
  <si>
    <t>Строительство, реконструкция, капитальный ремонт школ, интернатов, детских садов</t>
  </si>
  <si>
    <t>Подпрограмма «Инженерная инфраструктура»</t>
  </si>
  <si>
    <t>Обеспечение земельных участков, предоставленных многодетным семьям, коммунальной и инженерной инфраструктурой</t>
  </si>
  <si>
    <t>Подпрограмма "Капитальный, текущий ремонты и реконструкция"</t>
  </si>
  <si>
    <t>Капитальный, текущий ремонты зданий находящихся в муниципальной собственности</t>
  </si>
  <si>
    <t>8.1</t>
  </si>
  <si>
    <t>8.3</t>
  </si>
  <si>
    <t>8.2</t>
  </si>
  <si>
    <t>8.4</t>
  </si>
  <si>
    <t>Обеспечение участия в Маргаритинской ярмарке</t>
  </si>
  <si>
    <t>Проведение соревнований на лошадях мезенской породы</t>
  </si>
  <si>
    <t>Муниципальная программа «Профилактика правонарушений в Мезенском районе Архангельской области на 2019-2022 годы»</t>
  </si>
  <si>
    <t>Реализация мероприятий по обеспечению жильем молодых семей</t>
  </si>
  <si>
    <t>Муниципальная программа «Пожарная безопасность в населенных пунктах муниципального образования «Мезенский район» на 2018-2020 годы»</t>
  </si>
  <si>
    <t>Муниципальная программа «Обеспечение экологической безопасности на территории муниципального образования «Мезенский район» на 2019 – 2021 годы»</t>
  </si>
  <si>
    <t>Расходы на осуществление полномочий по осуществлению внутреннего муниципального финансового контроля муниципальных образований</t>
  </si>
  <si>
    <t>Организация транспортного обслуживания населения на пассажирских муниципальных маршрутах водного транспорта</t>
  </si>
  <si>
    <t>Создание условий для обеспечения поселений и жителей городских округов услугами торговли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</si>
  <si>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в границах поселений</t>
  </si>
  <si>
    <t xml:space="preserve">Создание условий для предоставления транспортных услуг населению и организация транспортного обслуживания населения автомобильным транспортом  между поселениями в границах муниципального района </t>
  </si>
  <si>
    <t>Муниципальная программа «Формирование современной комфортной городской среды в муниципальном образовании  «Мезенский муниципальный район» на 2018-2024 годы»</t>
  </si>
  <si>
    <t>Премии и гранты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</si>
  <si>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</si>
  <si>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Обеспечение устойчивого развития сельских территорий</t>
  </si>
  <si>
    <t>Формирование земельных участков для индивидуального жилищного строительства</t>
  </si>
  <si>
    <t>Создание новых мест в общеобразовательных организациях</t>
  </si>
  <si>
    <t>Реализациия программ формирование современной городской среды</t>
  </si>
  <si>
    <t>Подпрограмма «Развитие туристского культурно-музейного центра «Кимжа»»</t>
  </si>
  <si>
    <t>Муниципальная программа «Управление муниципальными финансами и муниципальным долгом МО «Мезенский муниципальный район» на 2020-2022 годы»</t>
  </si>
  <si>
    <t>Подпрограмма «Организация и обеспечение бюджетного процесса в МО «Мезенский муниципальный район»»</t>
  </si>
  <si>
    <t>10.1</t>
  </si>
  <si>
    <t>Подпрограмма «Поддержание устойчивого исполнения бюджетов муниципальных образований поселений МО «Мезенский муниципальный район»»</t>
  </si>
  <si>
    <t>10.2</t>
  </si>
  <si>
    <t>Подпрограмма «Управление муниципальным долгом МО «Мезенский муниципальный район»»</t>
  </si>
  <si>
    <t>10.3</t>
  </si>
  <si>
    <t>Муниципальная программа «Развитие торговли на территории муниципального образования "Мезенский муниципальный район"  на 2020 – 2022 годы»</t>
  </si>
  <si>
    <t>Софинансирование приобретения объектов недвижимого имущества в муниципальную собственность</t>
  </si>
  <si>
    <t>Строительство, реконструкция, капитальный ремонт учреждений здравоохранения</t>
  </si>
  <si>
    <t>Повышение уровня пожарной безопасности</t>
  </si>
  <si>
    <t>Муниципальная программа «Комплексное развитие сельских территорий Мезенского района Архангельской области на 2020 – 2025 годы»</t>
  </si>
  <si>
    <t>Мероприятия по рекультивациии земельных участок на территории Мезенского района</t>
  </si>
  <si>
    <t>Формирование границ земельных участков под объектами коммунальной инфраструктуры</t>
  </si>
  <si>
    <t>Модернизация, ремонты и информационное обслуживание</t>
  </si>
  <si>
    <t>Выравнивание бюджетной обеспеченности  из районного бюджета</t>
  </si>
  <si>
    <t xml:space="preserve">Текущий, капитальный ремонты в образовательных учреждениях и приобретение основных средств </t>
  </si>
  <si>
    <t>Поддержка отрасли культуры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</si>
  <si>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</si>
  <si>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Подготовка к ПСД для строительства многоквартирного жилого дома</t>
  </si>
  <si>
    <t>Софинансирование капитальных вложений в объеты муниципальной собственности муниципальных образований Архангельской области</t>
  </si>
  <si>
    <t>Обеспечение качественной питьевой водой населения</t>
  </si>
  <si>
    <t>Расходы на проведение мероприятий за счет благотворительной помощи</t>
  </si>
  <si>
    <t>Резервный фонд Правительства Архангельской области</t>
  </si>
  <si>
    <t>Резервный фонд администрации муниципального образования "Мезенский район"</t>
  </si>
  <si>
    <t>Создание дополнительных мест для детей в возрасте от 1.5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220 мнст в г.Мезень)</t>
  </si>
  <si>
    <t>Поддержка мер по обеспечению сбалансированности местных бюджетов</t>
  </si>
  <si>
    <t>Обустройство объектов размещения твердых коммунальных отходов</t>
  </si>
  <si>
    <t>Мероприятия в сфере обращения с отходами производства и потребления, в том числе с твердыми коммунальными отходами</t>
  </si>
  <si>
    <t>Обеспечение условий для организации безопасного подвоза обучающихся к месту обучения и обратно</t>
  </si>
  <si>
    <t>Мероприятия по реализации молодежной политики в муниципальных образованиях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</si>
  <si>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N 597 "Омероприятиях по реализации государственной социальной политики"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</si>
  <si>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образовательнвм программам</t>
  </si>
  <si>
    <t>Создание в субъектах Российской Федерации дополнительных мест для детей в возрасте от 2 месяцев до 3 лет в общеобразовательных организациях, осуществляющих образовательную деятельность по образовательным программам дошкольного образования</t>
  </si>
  <si>
    <t>Модернизация и развитие, обследование и ремонт государственных 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</si>
  <si>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N 761 "О Национальной стратегии действий в интересах детей на 2012 - 2017 годы"</t>
  </si>
  <si>
    <t>Оборудование источников наружного противопожарного водоснабжения</t>
  </si>
  <si>
    <t>Исполнение судебных актов</t>
  </si>
  <si>
    <t>Укрепление материально-технической базы муниципальных дошкольных образовательных организаций</t>
  </si>
  <si>
    <t>Реализация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</si>
  <si>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</si>
  <si>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</si>
  <si>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</si>
  <si>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Капитальный ремонт зданий муниципальных общеобразовательных организаций</t>
  </si>
  <si>
    <t>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</si>
  <si>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Благоустройство территорий и приобретение уборочной и коммунальной техники</t>
  </si>
  <si>
    <t>Создание и обеспечение деятельности технозон Детского Арктического Технопарка Архангельской области в муниципальных образовательных организациях Архангельской области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</si>
  <si>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</si>
  <si>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Финансовая поддержка субъектов малого и среднего предпринимательства</t>
  </si>
  <si>
    <t>Развитие системы обращения с отходами</t>
  </si>
  <si>
    <t>Модернизация и капитальный ремонт учреждений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</si>
  <si>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сельской местности, рабочих поселках (поселках городского типа)</t>
  </si>
  <si>
    <t>Исполнено</t>
  </si>
  <si>
    <t>Процент исполнения</t>
  </si>
  <si>
    <t>Отчет об исполнении бюджета муниципального района на реализацию муниципальных программ Мезенского муниципального района и непрограммных направлений деятельности за 2020 год</t>
  </si>
  <si>
    <t>эффективность реализации программы</t>
  </si>
  <si>
    <t>высокая  степень реализации программы</t>
  </si>
  <si>
    <t>высокая степень реализации программы</t>
  </si>
  <si>
    <t>средняя степень реализации программы, необходимо внести изменения</t>
  </si>
  <si>
    <t>низкая степень реализации программы, необходимо внести изменения или завершить ее реализацию</t>
  </si>
  <si>
    <t>низкая степень реализации программы, необходимо внести изменения</t>
  </si>
  <si>
    <t>программа не реализовывалась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</si>
</sst>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3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name val="Arial Cyr"/>
      <charset val="204"/>
    </font>
    <font>
      <sz val="10"/>
      <name val="Arial Сu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12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justify" wrapText="1"/>
    </xf>
    <xf numFmtId="0" fontId="11" fillId="0" borderId="3" xfId="0" applyFont="1" applyFill="1" applyBorder="1" applyAlignment="1">
      <alignment horizontal="left" vertical="justify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" xfId="0" applyFont="1" applyBorder="1"/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13" fillId="0" borderId="17" xfId="0" applyFont="1" applyFill="1" applyBorder="1" applyAlignment="1">
      <alignment horizontal="left" vertical="center" wrapText="1"/>
    </xf>
    <xf numFmtId="4" fontId="8" fillId="0" borderId="0" xfId="0" applyNumberFormat="1" applyFont="1" applyFill="1"/>
    <xf numFmtId="49" fontId="7" fillId="0" borderId="13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4" fontId="19" fillId="0" borderId="20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1" fillId="0" borderId="18" xfId="0" applyNumberFormat="1" applyFon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0" fillId="0" borderId="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23" fillId="0" borderId="8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vertical="center" wrapText="1" inden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0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left" vertical="justify" wrapText="1"/>
    </xf>
    <xf numFmtId="0" fontId="0" fillId="0" borderId="13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1" fillId="0" borderId="27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horizontal="right" vertic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vertical="center"/>
    </xf>
    <xf numFmtId="0" fontId="0" fillId="0" borderId="15" xfId="0" applyBorder="1"/>
    <xf numFmtId="0" fontId="2" fillId="0" borderId="28" xfId="0" applyFont="1" applyFill="1" applyBorder="1" applyAlignment="1"/>
    <xf numFmtId="0" fontId="2" fillId="0" borderId="29" xfId="0" applyFont="1" applyFill="1" applyBorder="1" applyAlignment="1"/>
    <xf numFmtId="0" fontId="2" fillId="0" borderId="23" xfId="0" applyFont="1" applyFill="1" applyBorder="1" applyAlignment="1"/>
    <xf numFmtId="0" fontId="2" fillId="0" borderId="30" xfId="0" applyFont="1" applyFill="1" applyBorder="1" applyAlignment="1"/>
    <xf numFmtId="0" fontId="2" fillId="0" borderId="24" xfId="0" applyFont="1" applyFill="1" applyBorder="1" applyAlignment="1"/>
    <xf numFmtId="0" fontId="2" fillId="0" borderId="31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9" fontId="7" fillId="0" borderId="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0" fillId="0" borderId="32" xfId="0" applyBorder="1" applyAlignment="1"/>
    <xf numFmtId="0" fontId="2" fillId="0" borderId="32" xfId="0" applyFont="1" applyFill="1" applyBorder="1" applyAlignment="1">
      <alignment wrapText="1"/>
    </xf>
    <xf numFmtId="0" fontId="2" fillId="0" borderId="3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9"/>
  <sheetViews>
    <sheetView tabSelected="1" view="pageBreakPreview" zoomScale="70" zoomScaleSheetLayoutView="70" workbookViewId="0">
      <selection activeCell="A6" sqref="A6:E6"/>
    </sheetView>
  </sheetViews>
  <sheetFormatPr defaultColWidth="9.140625" defaultRowHeight="12.75"/>
  <cols>
    <col min="1" max="1" width="3.7109375" style="1" customWidth="1"/>
    <col min="2" max="2" width="75.85546875" style="6" customWidth="1"/>
    <col min="3" max="3" width="22.28515625" style="39" customWidth="1"/>
    <col min="4" max="4" width="20.7109375" style="2" customWidth="1"/>
    <col min="5" max="5" width="18.140625" style="2" customWidth="1"/>
    <col min="6" max="6" width="9.140625" style="165"/>
    <col min="7" max="7" width="15.140625" style="165" customWidth="1"/>
    <col min="8" max="16384" width="9.140625" style="2"/>
  </cols>
  <sheetData>
    <row r="1" spans="1:7">
      <c r="D1" s="186"/>
      <c r="E1" s="187"/>
      <c r="F1" s="168"/>
      <c r="G1" s="169"/>
    </row>
    <row r="2" spans="1:7">
      <c r="D2" s="147"/>
      <c r="E2" s="147"/>
      <c r="F2" s="170"/>
      <c r="G2" s="171"/>
    </row>
    <row r="3" spans="1:7">
      <c r="D3" s="147"/>
      <c r="E3" s="150"/>
      <c r="F3" s="170"/>
      <c r="G3" s="171"/>
    </row>
    <row r="4" spans="1:7">
      <c r="D4" s="187"/>
      <c r="E4" s="187"/>
      <c r="F4" s="170"/>
      <c r="G4" s="171"/>
    </row>
    <row r="5" spans="1:7">
      <c r="F5" s="172"/>
      <c r="G5" s="173"/>
    </row>
    <row r="6" spans="1:7" ht="63.75" customHeight="1">
      <c r="A6" s="188" t="s">
        <v>202</v>
      </c>
      <c r="B6" s="188"/>
      <c r="C6" s="188"/>
      <c r="D6" s="189"/>
      <c r="E6" s="190"/>
      <c r="F6" s="174"/>
      <c r="G6" s="175"/>
    </row>
    <row r="7" spans="1:7">
      <c r="B7" s="151"/>
      <c r="E7" s="37" t="s">
        <v>59</v>
      </c>
    </row>
    <row r="8" spans="1:7" ht="39.6" customHeight="1">
      <c r="A8" s="8" t="s">
        <v>0</v>
      </c>
      <c r="B8" s="13" t="s">
        <v>1</v>
      </c>
      <c r="C8" s="32" t="s">
        <v>41</v>
      </c>
      <c r="D8" s="110" t="s">
        <v>200</v>
      </c>
      <c r="E8" s="152" t="s">
        <v>201</v>
      </c>
      <c r="F8" s="176" t="s">
        <v>203</v>
      </c>
      <c r="G8" s="177"/>
    </row>
    <row r="9" spans="1:7" s="3" customFormat="1">
      <c r="A9" s="9" t="s">
        <v>2</v>
      </c>
      <c r="B9" s="7">
        <v>2</v>
      </c>
      <c r="C9" s="41">
        <v>8</v>
      </c>
      <c r="D9" s="111">
        <v>9</v>
      </c>
      <c r="E9" s="153">
        <v>10</v>
      </c>
      <c r="F9" s="166"/>
      <c r="G9" s="166"/>
    </row>
    <row r="10" spans="1:7" s="3" customFormat="1" ht="18">
      <c r="A10" s="34" t="s">
        <v>57</v>
      </c>
      <c r="B10" s="35" t="s">
        <v>58</v>
      </c>
      <c r="C10" s="52">
        <f>C11+C135+C217+C222+C238+C263+C277+C292+C347+C352+C391+C396+C410+C421+C426+C431+C436+C447+C452+C466</f>
        <v>1048731928.3200001</v>
      </c>
      <c r="D10" s="52">
        <f>D11+D135+D217+D222+D238+D263+D277+D292+D347+D352+D391+D396+D410+D421+D426+D431+D436+D447+D452+D466</f>
        <v>728861930.11000001</v>
      </c>
      <c r="E10" s="154">
        <f>D10/C10*100</f>
        <v>69.499355405111885</v>
      </c>
      <c r="F10" s="166"/>
      <c r="G10" s="166"/>
    </row>
    <row r="11" spans="1:7" ht="51" customHeight="1">
      <c r="A11" s="10" t="s">
        <v>2</v>
      </c>
      <c r="B11" s="20" t="s">
        <v>108</v>
      </c>
      <c r="C11" s="48">
        <f>C12+C34+C80+C93+C107+C115</f>
        <v>358407872.30000001</v>
      </c>
      <c r="D11" s="48">
        <f>D12+D34+D80+D93+D107+D115</f>
        <v>355026234.51000005</v>
      </c>
      <c r="E11" s="155">
        <f t="shared" ref="E11:E71" si="0">D11/C11*100</f>
        <v>99.056483394658983</v>
      </c>
      <c r="F11" s="198" t="s">
        <v>204</v>
      </c>
      <c r="G11" s="199"/>
    </row>
    <row r="12" spans="1:7" ht="25.5">
      <c r="A12" s="11" t="s">
        <v>17</v>
      </c>
      <c r="B12" s="14" t="s">
        <v>74</v>
      </c>
      <c r="C12" s="47">
        <f>C13+C19+C22+C28+C16+C31+C25</f>
        <v>76385402.069999993</v>
      </c>
      <c r="D12" s="47">
        <f>D13+D19+D22+D28+D16+D31+D25</f>
        <v>75472074.530000001</v>
      </c>
      <c r="E12" s="156">
        <f t="shared" si="0"/>
        <v>98.804316642644608</v>
      </c>
    </row>
    <row r="13" spans="1:7" ht="25.5">
      <c r="A13" s="193"/>
      <c r="B13" s="15" t="s">
        <v>75</v>
      </c>
      <c r="C13" s="46">
        <f>C14</f>
        <v>26882170.66</v>
      </c>
      <c r="D13" s="46">
        <f>D14</f>
        <v>26092839.760000002</v>
      </c>
      <c r="E13" s="157">
        <f t="shared" si="0"/>
        <v>97.063738230132941</v>
      </c>
    </row>
    <row r="14" spans="1:7" ht="25.5">
      <c r="A14" s="193"/>
      <c r="B14" s="16" t="s">
        <v>31</v>
      </c>
      <c r="C14" s="46">
        <f>C15</f>
        <v>26882170.66</v>
      </c>
      <c r="D14" s="46">
        <f>D15</f>
        <v>26092839.760000002</v>
      </c>
      <c r="E14" s="157">
        <f t="shared" si="0"/>
        <v>97.063738230132941</v>
      </c>
    </row>
    <row r="15" spans="1:7">
      <c r="A15" s="193"/>
      <c r="B15" s="15" t="s">
        <v>32</v>
      </c>
      <c r="C15" s="50">
        <v>26882170.66</v>
      </c>
      <c r="D15" s="50">
        <v>26092839.760000002</v>
      </c>
      <c r="E15" s="157">
        <f t="shared" si="0"/>
        <v>97.063738230132941</v>
      </c>
    </row>
    <row r="16" spans="1:7" ht="25.5">
      <c r="A16" s="193"/>
      <c r="B16" s="43" t="s">
        <v>164</v>
      </c>
      <c r="C16" s="50">
        <f>C17</f>
        <v>71000</v>
      </c>
      <c r="D16" s="50">
        <f>D17</f>
        <v>71000</v>
      </c>
      <c r="E16" s="157">
        <f t="shared" si="0"/>
        <v>100</v>
      </c>
    </row>
    <row r="17" spans="1:5" ht="25.5">
      <c r="A17" s="193"/>
      <c r="B17" s="16" t="s">
        <v>31</v>
      </c>
      <c r="C17" s="50">
        <f>C18</f>
        <v>71000</v>
      </c>
      <c r="D17" s="50">
        <f>D18</f>
        <v>71000</v>
      </c>
      <c r="E17" s="157">
        <f t="shared" si="0"/>
        <v>100</v>
      </c>
    </row>
    <row r="18" spans="1:5">
      <c r="A18" s="193"/>
      <c r="B18" s="15" t="s">
        <v>32</v>
      </c>
      <c r="C18" s="50">
        <v>71000</v>
      </c>
      <c r="D18" s="50">
        <v>71000</v>
      </c>
      <c r="E18" s="157">
        <f t="shared" si="0"/>
        <v>100</v>
      </c>
    </row>
    <row r="19" spans="1:5" ht="51">
      <c r="A19" s="193"/>
      <c r="B19" s="43" t="s">
        <v>199</v>
      </c>
      <c r="C19" s="46">
        <f>C20</f>
        <v>1822898.41</v>
      </c>
      <c r="D19" s="46">
        <f>D20</f>
        <v>1821520.97</v>
      </c>
      <c r="E19" s="157">
        <f t="shared" si="0"/>
        <v>99.924436820371142</v>
      </c>
    </row>
    <row r="20" spans="1:5" ht="25.5">
      <c r="A20" s="193"/>
      <c r="B20" s="16" t="s">
        <v>31</v>
      </c>
      <c r="C20" s="46">
        <f>C21</f>
        <v>1822898.41</v>
      </c>
      <c r="D20" s="46">
        <f>D21</f>
        <v>1821520.97</v>
      </c>
      <c r="E20" s="157">
        <f t="shared" si="0"/>
        <v>99.924436820371142</v>
      </c>
    </row>
    <row r="21" spans="1:5">
      <c r="A21" s="193"/>
      <c r="B21" s="15" t="s">
        <v>32</v>
      </c>
      <c r="C21" s="50">
        <v>1822898.41</v>
      </c>
      <c r="D21" s="50">
        <v>1821520.97</v>
      </c>
      <c r="E21" s="157">
        <f t="shared" si="0"/>
        <v>99.924436820371142</v>
      </c>
    </row>
    <row r="22" spans="1:5">
      <c r="A22" s="193"/>
      <c r="B22" s="15" t="s">
        <v>76</v>
      </c>
      <c r="C22" s="46">
        <f>C23</f>
        <v>44037600</v>
      </c>
      <c r="D22" s="46">
        <f>D23</f>
        <v>44037600</v>
      </c>
      <c r="E22" s="157">
        <f t="shared" si="0"/>
        <v>100</v>
      </c>
    </row>
    <row r="23" spans="1:5" ht="25.5">
      <c r="A23" s="193"/>
      <c r="B23" s="16" t="s">
        <v>31</v>
      </c>
      <c r="C23" s="46">
        <f>C24</f>
        <v>44037600</v>
      </c>
      <c r="D23" s="46">
        <f>D24</f>
        <v>44037600</v>
      </c>
      <c r="E23" s="157">
        <f t="shared" si="0"/>
        <v>100</v>
      </c>
    </row>
    <row r="24" spans="1:5">
      <c r="A24" s="193"/>
      <c r="B24" s="15" t="s">
        <v>32</v>
      </c>
      <c r="C24" s="50">
        <v>44037600</v>
      </c>
      <c r="D24" s="50">
        <v>44037600</v>
      </c>
      <c r="E24" s="157">
        <f t="shared" si="0"/>
        <v>100</v>
      </c>
    </row>
    <row r="25" spans="1:5" ht="51">
      <c r="A25" s="193"/>
      <c r="B25" s="43" t="s">
        <v>187</v>
      </c>
      <c r="C25" s="50">
        <f>C26</f>
        <v>397117</v>
      </c>
      <c r="D25" s="50">
        <f>D26</f>
        <v>397117</v>
      </c>
      <c r="E25" s="157">
        <f t="shared" si="0"/>
        <v>100</v>
      </c>
    </row>
    <row r="26" spans="1:5" ht="25.5">
      <c r="A26" s="193"/>
      <c r="B26" s="16" t="s">
        <v>31</v>
      </c>
      <c r="C26" s="50">
        <f>C27</f>
        <v>397117</v>
      </c>
      <c r="D26" s="50">
        <f>D27</f>
        <v>397117</v>
      </c>
      <c r="E26" s="157">
        <f t="shared" si="0"/>
        <v>100</v>
      </c>
    </row>
    <row r="27" spans="1:5">
      <c r="A27" s="193"/>
      <c r="B27" s="15" t="s">
        <v>32</v>
      </c>
      <c r="C27" s="50">
        <v>397117</v>
      </c>
      <c r="D27" s="50">
        <v>397117</v>
      </c>
      <c r="E27" s="157">
        <f t="shared" si="0"/>
        <v>100</v>
      </c>
    </row>
    <row r="28" spans="1:5" ht="38.25">
      <c r="A28" s="193"/>
      <c r="B28" s="15" t="s">
        <v>77</v>
      </c>
      <c r="C28" s="46">
        <f>C29</f>
        <v>2039100</v>
      </c>
      <c r="D28" s="46">
        <f>D29</f>
        <v>1916480.8</v>
      </c>
      <c r="E28" s="157">
        <f t="shared" si="0"/>
        <v>93.986601932225</v>
      </c>
    </row>
    <row r="29" spans="1:5" ht="25.5">
      <c r="A29" s="193"/>
      <c r="B29" s="16" t="s">
        <v>31</v>
      </c>
      <c r="C29" s="46">
        <f>C30</f>
        <v>2039100</v>
      </c>
      <c r="D29" s="46">
        <f>D30</f>
        <v>1916480.8</v>
      </c>
      <c r="E29" s="157">
        <f t="shared" si="0"/>
        <v>93.986601932225</v>
      </c>
    </row>
    <row r="30" spans="1:5">
      <c r="A30" s="193"/>
      <c r="B30" s="15" t="s">
        <v>32</v>
      </c>
      <c r="C30" s="50">
        <v>2039100</v>
      </c>
      <c r="D30" s="49">
        <v>1916480.8</v>
      </c>
      <c r="E30" s="157">
        <f t="shared" si="0"/>
        <v>93.986601932225</v>
      </c>
    </row>
    <row r="31" spans="1:5" ht="25.5">
      <c r="A31" s="127"/>
      <c r="B31" s="43" t="s">
        <v>186</v>
      </c>
      <c r="C31" s="50">
        <f>C32</f>
        <v>1135516</v>
      </c>
      <c r="D31" s="50">
        <f>D32</f>
        <v>1135516</v>
      </c>
      <c r="E31" s="157">
        <f t="shared" si="0"/>
        <v>100</v>
      </c>
    </row>
    <row r="32" spans="1:5" ht="25.5">
      <c r="A32" s="127"/>
      <c r="B32" s="16" t="s">
        <v>31</v>
      </c>
      <c r="C32" s="50">
        <f>C33</f>
        <v>1135516</v>
      </c>
      <c r="D32" s="50">
        <f>D33</f>
        <v>1135516</v>
      </c>
      <c r="E32" s="157">
        <f t="shared" si="0"/>
        <v>100</v>
      </c>
    </row>
    <row r="33" spans="1:5">
      <c r="A33" s="127"/>
      <c r="B33" s="15" t="s">
        <v>32</v>
      </c>
      <c r="C33" s="50">
        <v>1135516</v>
      </c>
      <c r="D33" s="50">
        <v>1135516</v>
      </c>
      <c r="E33" s="157">
        <f t="shared" si="0"/>
        <v>100</v>
      </c>
    </row>
    <row r="34" spans="1:5">
      <c r="A34" s="11" t="s">
        <v>18</v>
      </c>
      <c r="B34" s="17" t="s">
        <v>79</v>
      </c>
      <c r="C34" s="47">
        <f>C35+C41+C71+C50+C53+C38+C65+C44+C47+C56+C62+C68+C77+C59+C74</f>
        <v>264129739.27000001</v>
      </c>
      <c r="D34" s="47">
        <f>D35+D41+D71+D50+D53+D38+D65+D44+D47+D56+D62+D68+D77+D59+D74</f>
        <v>261954459.65000004</v>
      </c>
      <c r="E34" s="156">
        <f t="shared" si="0"/>
        <v>99.176435176889967</v>
      </c>
    </row>
    <row r="35" spans="1:5" ht="25.5">
      <c r="A35" s="183"/>
      <c r="B35" s="15" t="s">
        <v>78</v>
      </c>
      <c r="C35" s="46">
        <f>C36</f>
        <v>93259288.760000005</v>
      </c>
      <c r="D35" s="46">
        <f>D36</f>
        <v>92359957.349999994</v>
      </c>
      <c r="E35" s="157">
        <f t="shared" si="0"/>
        <v>99.035665592180948</v>
      </c>
    </row>
    <row r="36" spans="1:5" ht="25.5">
      <c r="A36" s="184"/>
      <c r="B36" s="16" t="s">
        <v>31</v>
      </c>
      <c r="C36" s="46">
        <f>C37</f>
        <v>93259288.760000005</v>
      </c>
      <c r="D36" s="46">
        <f>D37</f>
        <v>92359957.349999994</v>
      </c>
      <c r="E36" s="157">
        <f t="shared" si="0"/>
        <v>99.035665592180948</v>
      </c>
    </row>
    <row r="37" spans="1:5">
      <c r="A37" s="184"/>
      <c r="B37" s="15" t="s">
        <v>32</v>
      </c>
      <c r="C37" s="50">
        <v>93259288.760000005</v>
      </c>
      <c r="D37" s="50">
        <v>92359957.349999994</v>
      </c>
      <c r="E37" s="157">
        <f t="shared" si="0"/>
        <v>99.035665592180948</v>
      </c>
    </row>
    <row r="38" spans="1:5" ht="25.5">
      <c r="A38" s="184"/>
      <c r="B38" s="43" t="s">
        <v>164</v>
      </c>
      <c r="C38" s="50">
        <f>C39</f>
        <v>6404775.3499999996</v>
      </c>
      <c r="D38" s="50">
        <f>D39</f>
        <v>6133532.96</v>
      </c>
      <c r="E38" s="157">
        <f t="shared" si="0"/>
        <v>95.764997596676054</v>
      </c>
    </row>
    <row r="39" spans="1:5" ht="25.5">
      <c r="A39" s="184"/>
      <c r="B39" s="16" t="s">
        <v>31</v>
      </c>
      <c r="C39" s="50">
        <f>C40</f>
        <v>6404775.3499999996</v>
      </c>
      <c r="D39" s="50">
        <f>D40</f>
        <v>6133532.96</v>
      </c>
      <c r="E39" s="157">
        <f t="shared" si="0"/>
        <v>95.764997596676054</v>
      </c>
    </row>
    <row r="40" spans="1:5">
      <c r="A40" s="184"/>
      <c r="B40" s="15" t="s">
        <v>32</v>
      </c>
      <c r="C40" s="50">
        <v>6404775.3499999996</v>
      </c>
      <c r="D40" s="50">
        <v>6133532.96</v>
      </c>
      <c r="E40" s="157">
        <f t="shared" si="0"/>
        <v>95.764997596676054</v>
      </c>
    </row>
    <row r="41" spans="1:5" ht="38.25">
      <c r="A41" s="184"/>
      <c r="B41" s="15" t="s">
        <v>80</v>
      </c>
      <c r="C41" s="46">
        <f>C42</f>
        <v>41191</v>
      </c>
      <c r="D41" s="46">
        <f>D42</f>
        <v>40704.400000000001</v>
      </c>
      <c r="E41" s="157">
        <f t="shared" si="0"/>
        <v>98.81867398218057</v>
      </c>
    </row>
    <row r="42" spans="1:5" ht="25.5">
      <c r="A42" s="184"/>
      <c r="B42" s="16" t="s">
        <v>31</v>
      </c>
      <c r="C42" s="46">
        <f>C43</f>
        <v>41191</v>
      </c>
      <c r="D42" s="46">
        <f>D43</f>
        <v>40704.400000000001</v>
      </c>
      <c r="E42" s="157">
        <f t="shared" si="0"/>
        <v>98.81867398218057</v>
      </c>
    </row>
    <row r="43" spans="1:5">
      <c r="A43" s="184"/>
      <c r="B43" s="15" t="s">
        <v>32</v>
      </c>
      <c r="C43" s="50">
        <v>41191</v>
      </c>
      <c r="D43" s="50">
        <v>40704.400000000001</v>
      </c>
      <c r="E43" s="157">
        <f t="shared" si="0"/>
        <v>98.81867398218057</v>
      </c>
    </row>
    <row r="44" spans="1:5">
      <c r="A44" s="184"/>
      <c r="B44" s="43" t="s">
        <v>170</v>
      </c>
      <c r="C44" s="50">
        <f>C45</f>
        <v>300000</v>
      </c>
      <c r="D44" s="50">
        <f>D45</f>
        <v>300000</v>
      </c>
      <c r="E44" s="157">
        <f t="shared" si="0"/>
        <v>100</v>
      </c>
    </row>
    <row r="45" spans="1:5" ht="25.5">
      <c r="A45" s="184"/>
      <c r="B45" s="16" t="s">
        <v>31</v>
      </c>
      <c r="C45" s="50">
        <f>C46</f>
        <v>300000</v>
      </c>
      <c r="D45" s="50">
        <f>D46</f>
        <v>300000</v>
      </c>
      <c r="E45" s="157">
        <f t="shared" si="0"/>
        <v>100</v>
      </c>
    </row>
    <row r="46" spans="1:5">
      <c r="A46" s="184"/>
      <c r="B46" s="15" t="s">
        <v>32</v>
      </c>
      <c r="C46" s="50">
        <v>300000</v>
      </c>
      <c r="D46" s="50">
        <v>300000</v>
      </c>
      <c r="E46" s="157">
        <f t="shared" si="0"/>
        <v>100</v>
      </c>
    </row>
    <row r="47" spans="1:5" ht="38.25">
      <c r="A47" s="184"/>
      <c r="B47" s="43" t="s">
        <v>188</v>
      </c>
      <c r="C47" s="50">
        <f>C48</f>
        <v>4261900</v>
      </c>
      <c r="D47" s="50">
        <f>D48</f>
        <v>4259862.99</v>
      </c>
      <c r="E47" s="157">
        <f t="shared" si="0"/>
        <v>99.952204181233725</v>
      </c>
    </row>
    <row r="48" spans="1:5" ht="25.5">
      <c r="A48" s="184"/>
      <c r="B48" s="16" t="s">
        <v>31</v>
      </c>
      <c r="C48" s="50">
        <f>C49</f>
        <v>4261900</v>
      </c>
      <c r="D48" s="50">
        <f>D49</f>
        <v>4259862.99</v>
      </c>
      <c r="E48" s="157">
        <f t="shared" si="0"/>
        <v>99.952204181233725</v>
      </c>
    </row>
    <row r="49" spans="1:5">
      <c r="A49" s="184"/>
      <c r="B49" s="15" t="s">
        <v>32</v>
      </c>
      <c r="C49" s="50">
        <v>4261900</v>
      </c>
      <c r="D49" s="50">
        <v>4259862.99</v>
      </c>
      <c r="E49" s="157">
        <f t="shared" si="0"/>
        <v>99.952204181233725</v>
      </c>
    </row>
    <row r="50" spans="1:5" ht="51">
      <c r="A50" s="184"/>
      <c r="B50" s="43" t="s">
        <v>199</v>
      </c>
      <c r="C50" s="46">
        <f>C51</f>
        <v>8876201.5899999999</v>
      </c>
      <c r="D50" s="46">
        <f>D51</f>
        <v>8725929.1600000001</v>
      </c>
      <c r="E50" s="157">
        <f t="shared" si="0"/>
        <v>98.307018734575635</v>
      </c>
    </row>
    <row r="51" spans="1:5" ht="25.5">
      <c r="A51" s="184"/>
      <c r="B51" s="16" t="s">
        <v>31</v>
      </c>
      <c r="C51" s="46">
        <f>C52</f>
        <v>8876201.5899999999</v>
      </c>
      <c r="D51" s="46">
        <f>D52</f>
        <v>8725929.1600000001</v>
      </c>
      <c r="E51" s="157">
        <f t="shared" si="0"/>
        <v>98.307018734575635</v>
      </c>
    </row>
    <row r="52" spans="1:5">
      <c r="A52" s="184"/>
      <c r="B52" s="15" t="s">
        <v>32</v>
      </c>
      <c r="C52" s="50">
        <v>8876201.5899999999</v>
      </c>
      <c r="D52" s="50">
        <v>8725929.1600000001</v>
      </c>
      <c r="E52" s="157">
        <f t="shared" si="0"/>
        <v>98.307018734575635</v>
      </c>
    </row>
    <row r="53" spans="1:5">
      <c r="A53" s="184"/>
      <c r="B53" s="15" t="s">
        <v>76</v>
      </c>
      <c r="C53" s="46">
        <f>C54</f>
        <v>136450000</v>
      </c>
      <c r="D53" s="46">
        <f>D54</f>
        <v>136450000</v>
      </c>
      <c r="E53" s="157">
        <f t="shared" si="0"/>
        <v>100</v>
      </c>
    </row>
    <row r="54" spans="1:5" ht="25.5">
      <c r="A54" s="184"/>
      <c r="B54" s="16" t="s">
        <v>31</v>
      </c>
      <c r="C54" s="46">
        <f>C55</f>
        <v>136450000</v>
      </c>
      <c r="D54" s="46">
        <f>D55</f>
        <v>136450000</v>
      </c>
      <c r="E54" s="157">
        <f t="shared" si="0"/>
        <v>100</v>
      </c>
    </row>
    <row r="55" spans="1:5">
      <c r="A55" s="184"/>
      <c r="B55" s="15" t="s">
        <v>32</v>
      </c>
      <c r="C55" s="50">
        <v>136450000</v>
      </c>
      <c r="D55" s="50">
        <v>136450000</v>
      </c>
      <c r="E55" s="157">
        <f t="shared" si="0"/>
        <v>100</v>
      </c>
    </row>
    <row r="56" spans="1:5" ht="51">
      <c r="A56" s="184"/>
      <c r="B56" s="43" t="s">
        <v>187</v>
      </c>
      <c r="C56" s="106">
        <f>C57</f>
        <v>397117</v>
      </c>
      <c r="D56" s="106">
        <f>D57</f>
        <v>397117</v>
      </c>
      <c r="E56" s="157">
        <f t="shared" si="0"/>
        <v>100</v>
      </c>
    </row>
    <row r="57" spans="1:5" ht="25.5">
      <c r="A57" s="184"/>
      <c r="B57" s="16" t="s">
        <v>31</v>
      </c>
      <c r="C57" s="106">
        <f>C58</f>
        <v>397117</v>
      </c>
      <c r="D57" s="106">
        <f>D58</f>
        <v>397117</v>
      </c>
      <c r="E57" s="157">
        <f t="shared" si="0"/>
        <v>100</v>
      </c>
    </row>
    <row r="58" spans="1:5">
      <c r="A58" s="184"/>
      <c r="B58" s="15" t="s">
        <v>32</v>
      </c>
      <c r="C58" s="50">
        <v>397117</v>
      </c>
      <c r="D58" s="50">
        <v>397117</v>
      </c>
      <c r="E58" s="157">
        <f t="shared" si="0"/>
        <v>100</v>
      </c>
    </row>
    <row r="59" spans="1:5" ht="38.25">
      <c r="A59" s="184"/>
      <c r="B59" s="43" t="s">
        <v>194</v>
      </c>
      <c r="C59" s="106">
        <f>C60</f>
        <v>1000000</v>
      </c>
      <c r="D59" s="106">
        <f>D60</f>
        <v>1000000</v>
      </c>
      <c r="E59" s="157">
        <f t="shared" si="0"/>
        <v>100</v>
      </c>
    </row>
    <row r="60" spans="1:5" ht="25.5">
      <c r="A60" s="184"/>
      <c r="B60" s="16" t="s">
        <v>31</v>
      </c>
      <c r="C60" s="106">
        <f>C61</f>
        <v>1000000</v>
      </c>
      <c r="D60" s="106">
        <f>D61</f>
        <v>1000000</v>
      </c>
      <c r="E60" s="157">
        <f t="shared" si="0"/>
        <v>100</v>
      </c>
    </row>
    <row r="61" spans="1:5">
      <c r="A61" s="184"/>
      <c r="B61" s="15" t="s">
        <v>32</v>
      </c>
      <c r="C61" s="50">
        <v>1000000</v>
      </c>
      <c r="D61" s="50">
        <v>1000000</v>
      </c>
      <c r="E61" s="157">
        <f t="shared" si="0"/>
        <v>100</v>
      </c>
    </row>
    <row r="62" spans="1:5" ht="25.5">
      <c r="A62" s="184"/>
      <c r="B62" s="43" t="s">
        <v>190</v>
      </c>
      <c r="C62" s="106">
        <f>C63</f>
        <v>3617714.4</v>
      </c>
      <c r="D62" s="106">
        <f>D63</f>
        <v>3282428.18</v>
      </c>
      <c r="E62" s="157">
        <f t="shared" si="0"/>
        <v>90.732098144618618</v>
      </c>
    </row>
    <row r="63" spans="1:5" ht="25.5">
      <c r="A63" s="184"/>
      <c r="B63" s="16" t="s">
        <v>31</v>
      </c>
      <c r="C63" s="106">
        <f>C64</f>
        <v>3617714.4</v>
      </c>
      <c r="D63" s="106">
        <f>D64</f>
        <v>3282428.18</v>
      </c>
      <c r="E63" s="157">
        <f t="shared" si="0"/>
        <v>90.732098144618618</v>
      </c>
    </row>
    <row r="64" spans="1:5">
      <c r="A64" s="184"/>
      <c r="B64" s="15" t="s">
        <v>32</v>
      </c>
      <c r="C64" s="50">
        <v>3617714.4</v>
      </c>
      <c r="D64" s="49">
        <v>3282428.18</v>
      </c>
      <c r="E64" s="157">
        <f t="shared" si="0"/>
        <v>90.732098144618618</v>
      </c>
    </row>
    <row r="65" spans="1:5" ht="25.5">
      <c r="A65" s="184"/>
      <c r="B65" s="43" t="s">
        <v>177</v>
      </c>
      <c r="C65" s="106">
        <f>C66</f>
        <v>140000</v>
      </c>
      <c r="D65" s="106">
        <f>D66</f>
        <v>135800</v>
      </c>
      <c r="E65" s="157">
        <f t="shared" si="0"/>
        <v>97</v>
      </c>
    </row>
    <row r="66" spans="1:5" ht="25.5">
      <c r="A66" s="184"/>
      <c r="B66" s="16" t="s">
        <v>31</v>
      </c>
      <c r="C66" s="106">
        <f>C67</f>
        <v>140000</v>
      </c>
      <c r="D66" s="106">
        <f>D67</f>
        <v>135800</v>
      </c>
      <c r="E66" s="157">
        <f t="shared" si="0"/>
        <v>97</v>
      </c>
    </row>
    <row r="67" spans="1:5">
      <c r="A67" s="184"/>
      <c r="B67" s="15" t="s">
        <v>32</v>
      </c>
      <c r="C67" s="50">
        <v>140000</v>
      </c>
      <c r="D67" s="50">
        <v>135800</v>
      </c>
      <c r="E67" s="157">
        <f t="shared" si="0"/>
        <v>97</v>
      </c>
    </row>
    <row r="68" spans="1:5">
      <c r="A68" s="184"/>
      <c r="B68" s="43" t="s">
        <v>191</v>
      </c>
      <c r="C68" s="106">
        <f>C69</f>
        <v>5912058</v>
      </c>
      <c r="D68" s="106">
        <f>D69</f>
        <v>5912058</v>
      </c>
      <c r="E68" s="157">
        <f t="shared" si="0"/>
        <v>100</v>
      </c>
    </row>
    <row r="69" spans="1:5" ht="25.5">
      <c r="A69" s="184"/>
      <c r="B69" s="16" t="s">
        <v>31</v>
      </c>
      <c r="C69" s="106">
        <f>C70</f>
        <v>5912058</v>
      </c>
      <c r="D69" s="106">
        <f>D70</f>
        <v>5912058</v>
      </c>
      <c r="E69" s="157">
        <f t="shared" si="0"/>
        <v>100</v>
      </c>
    </row>
    <row r="70" spans="1:5">
      <c r="A70" s="184"/>
      <c r="B70" s="15" t="s">
        <v>32</v>
      </c>
      <c r="C70" s="50">
        <v>5912058</v>
      </c>
      <c r="D70" s="50">
        <v>5912058</v>
      </c>
      <c r="E70" s="157">
        <f t="shared" si="0"/>
        <v>100</v>
      </c>
    </row>
    <row r="71" spans="1:5" ht="38.25">
      <c r="A71" s="184"/>
      <c r="B71" s="43" t="s">
        <v>88</v>
      </c>
      <c r="C71" s="46">
        <f>C72</f>
        <v>673056.2</v>
      </c>
      <c r="D71" s="46">
        <f>D72</f>
        <v>583208.28</v>
      </c>
      <c r="E71" s="157">
        <f t="shared" si="0"/>
        <v>86.650755167250523</v>
      </c>
    </row>
    <row r="72" spans="1:5" ht="25.5">
      <c r="A72" s="184"/>
      <c r="B72" s="16" t="s">
        <v>31</v>
      </c>
      <c r="C72" s="46">
        <f>C73</f>
        <v>673056.2</v>
      </c>
      <c r="D72" s="46">
        <f>D73</f>
        <v>583208.28</v>
      </c>
      <c r="E72" s="157">
        <f t="shared" ref="E72:E130" si="1">D72/C72*100</f>
        <v>86.650755167250523</v>
      </c>
    </row>
    <row r="73" spans="1:5">
      <c r="A73" s="185"/>
      <c r="B73" s="15" t="s">
        <v>32</v>
      </c>
      <c r="C73" s="106">
        <v>673056.2</v>
      </c>
      <c r="D73" s="106">
        <v>583208.28</v>
      </c>
      <c r="E73" s="157">
        <f t="shared" si="1"/>
        <v>86.650755167250523</v>
      </c>
    </row>
    <row r="74" spans="1:5" ht="30" customHeight="1">
      <c r="A74" s="144"/>
      <c r="B74" s="43" t="s">
        <v>189</v>
      </c>
      <c r="C74" s="106">
        <f>C75</f>
        <v>517080</v>
      </c>
      <c r="D74" s="106">
        <f>D75</f>
        <v>517080</v>
      </c>
      <c r="E74" s="157">
        <f t="shared" si="1"/>
        <v>100</v>
      </c>
    </row>
    <row r="75" spans="1:5" ht="25.5">
      <c r="A75" s="144"/>
      <c r="B75" s="16" t="s">
        <v>31</v>
      </c>
      <c r="C75" s="106">
        <f>C76</f>
        <v>517080</v>
      </c>
      <c r="D75" s="106">
        <f>D76</f>
        <v>517080</v>
      </c>
      <c r="E75" s="157">
        <f t="shared" si="1"/>
        <v>100</v>
      </c>
    </row>
    <row r="76" spans="1:5">
      <c r="A76" s="144"/>
      <c r="B76" s="15" t="s">
        <v>32</v>
      </c>
      <c r="C76" s="50">
        <v>517080</v>
      </c>
      <c r="D76" s="50">
        <v>517080</v>
      </c>
      <c r="E76" s="157">
        <f t="shared" si="1"/>
        <v>100</v>
      </c>
    </row>
    <row r="77" spans="1:5" ht="38.25">
      <c r="A77" s="136"/>
      <c r="B77" s="43" t="s">
        <v>192</v>
      </c>
      <c r="C77" s="106">
        <f>C78</f>
        <v>2279356.9700000002</v>
      </c>
      <c r="D77" s="106">
        <f>D78</f>
        <v>1856781.33</v>
      </c>
      <c r="E77" s="157">
        <f t="shared" si="1"/>
        <v>81.460752064649171</v>
      </c>
    </row>
    <row r="78" spans="1:5" ht="25.5">
      <c r="A78" s="136"/>
      <c r="B78" s="16" t="s">
        <v>31</v>
      </c>
      <c r="C78" s="106">
        <f>C79</f>
        <v>2279356.9700000002</v>
      </c>
      <c r="D78" s="106">
        <f>D79</f>
        <v>1856781.33</v>
      </c>
      <c r="E78" s="157">
        <f t="shared" si="1"/>
        <v>81.460752064649171</v>
      </c>
    </row>
    <row r="79" spans="1:5">
      <c r="A79" s="136"/>
      <c r="B79" s="15" t="s">
        <v>32</v>
      </c>
      <c r="C79" s="50">
        <v>2279356.9700000002</v>
      </c>
      <c r="D79" s="50">
        <v>1856781.33</v>
      </c>
      <c r="E79" s="157">
        <f t="shared" si="1"/>
        <v>81.460752064649171</v>
      </c>
    </row>
    <row r="80" spans="1:5" ht="25.5" customHeight="1">
      <c r="A80" s="11" t="s">
        <v>19</v>
      </c>
      <c r="B80" s="17" t="s">
        <v>81</v>
      </c>
      <c r="C80" s="47">
        <f>+C81+C87+C90+C84</f>
        <v>14712937.460000001</v>
      </c>
      <c r="D80" s="47">
        <f>+D81+D87+D90+D84</f>
        <v>14651023.390000001</v>
      </c>
      <c r="E80" s="156">
        <f t="shared" si="1"/>
        <v>99.579186208271963</v>
      </c>
    </row>
    <row r="81" spans="1:5" ht="25.5">
      <c r="A81" s="191"/>
      <c r="B81" s="15" t="s">
        <v>82</v>
      </c>
      <c r="C81" s="46">
        <f>C82</f>
        <v>8412273.2300000004</v>
      </c>
      <c r="D81" s="46">
        <f>D82</f>
        <v>8373378.2599999998</v>
      </c>
      <c r="E81" s="157">
        <f t="shared" si="1"/>
        <v>99.537640196216017</v>
      </c>
    </row>
    <row r="82" spans="1:5" ht="25.5">
      <c r="A82" s="191"/>
      <c r="B82" s="16" t="s">
        <v>31</v>
      </c>
      <c r="C82" s="46">
        <f>C83</f>
        <v>8412273.2300000004</v>
      </c>
      <c r="D82" s="46">
        <f>D83</f>
        <v>8373378.2599999998</v>
      </c>
      <c r="E82" s="157">
        <f t="shared" si="1"/>
        <v>99.537640196216017</v>
      </c>
    </row>
    <row r="83" spans="1:5">
      <c r="A83" s="191"/>
      <c r="B83" s="15" t="s">
        <v>32</v>
      </c>
      <c r="C83" s="50">
        <v>8412273.2300000004</v>
      </c>
      <c r="D83" s="50">
        <v>8373378.2599999998</v>
      </c>
      <c r="E83" s="157">
        <f t="shared" si="1"/>
        <v>99.537640196216017</v>
      </c>
    </row>
    <row r="84" spans="1:5" ht="25.5">
      <c r="A84" s="191"/>
      <c r="B84" s="43" t="s">
        <v>164</v>
      </c>
      <c r="C84" s="50">
        <f>C85</f>
        <v>946464.23</v>
      </c>
      <c r="D84" s="50">
        <f>D85</f>
        <v>943964.23</v>
      </c>
      <c r="E84" s="157">
        <f t="shared" si="1"/>
        <v>99.735859008638911</v>
      </c>
    </row>
    <row r="85" spans="1:5" ht="25.5">
      <c r="A85" s="191"/>
      <c r="B85" s="16" t="s">
        <v>31</v>
      </c>
      <c r="C85" s="50">
        <f>C86</f>
        <v>946464.23</v>
      </c>
      <c r="D85" s="50">
        <f>D86</f>
        <v>943964.23</v>
      </c>
      <c r="E85" s="157">
        <f t="shared" si="1"/>
        <v>99.735859008638911</v>
      </c>
    </row>
    <row r="86" spans="1:5">
      <c r="A86" s="191"/>
      <c r="B86" s="15" t="s">
        <v>32</v>
      </c>
      <c r="C86" s="50">
        <v>946464.23</v>
      </c>
      <c r="D86" s="50">
        <v>943964.23</v>
      </c>
      <c r="E86" s="157">
        <f t="shared" si="1"/>
        <v>99.735859008638911</v>
      </c>
    </row>
    <row r="87" spans="1:5" ht="51">
      <c r="A87" s="191"/>
      <c r="B87" s="43" t="s">
        <v>199</v>
      </c>
      <c r="C87" s="46">
        <f>C88</f>
        <v>154200</v>
      </c>
      <c r="D87" s="46">
        <f>D88</f>
        <v>133680.9</v>
      </c>
      <c r="E87" s="157">
        <f t="shared" si="1"/>
        <v>86.693190661478596</v>
      </c>
    </row>
    <row r="88" spans="1:5" ht="25.5">
      <c r="A88" s="191"/>
      <c r="B88" s="16" t="s">
        <v>31</v>
      </c>
      <c r="C88" s="46">
        <f>C89</f>
        <v>154200</v>
      </c>
      <c r="D88" s="46">
        <f>D89</f>
        <v>133680.9</v>
      </c>
      <c r="E88" s="157">
        <f t="shared" si="1"/>
        <v>86.693190661478596</v>
      </c>
    </row>
    <row r="89" spans="1:5">
      <c r="A89" s="191"/>
      <c r="B89" s="15" t="s">
        <v>32</v>
      </c>
      <c r="C89" s="50">
        <v>154200</v>
      </c>
      <c r="D89" s="50">
        <v>133680.9</v>
      </c>
      <c r="E89" s="157">
        <f t="shared" si="1"/>
        <v>86.693190661478596</v>
      </c>
    </row>
    <row r="90" spans="1:5">
      <c r="A90" s="191"/>
      <c r="B90" s="15" t="s">
        <v>76</v>
      </c>
      <c r="C90" s="46">
        <f>C91</f>
        <v>5200000</v>
      </c>
      <c r="D90" s="46">
        <f>D91</f>
        <v>5200000</v>
      </c>
      <c r="E90" s="157">
        <f t="shared" si="1"/>
        <v>100</v>
      </c>
    </row>
    <row r="91" spans="1:5" ht="25.5">
      <c r="A91" s="191"/>
      <c r="B91" s="16" t="s">
        <v>31</v>
      </c>
      <c r="C91" s="46">
        <f>C92</f>
        <v>5200000</v>
      </c>
      <c r="D91" s="46">
        <f>D92</f>
        <v>5200000</v>
      </c>
      <c r="E91" s="157">
        <f t="shared" si="1"/>
        <v>100</v>
      </c>
    </row>
    <row r="92" spans="1:5">
      <c r="A92" s="192"/>
      <c r="B92" s="15" t="s">
        <v>32</v>
      </c>
      <c r="C92" s="50">
        <v>5200000</v>
      </c>
      <c r="D92" s="50">
        <v>5200000</v>
      </c>
      <c r="E92" s="157">
        <f t="shared" si="1"/>
        <v>100</v>
      </c>
    </row>
    <row r="93" spans="1:5" ht="25.5">
      <c r="A93" s="11" t="s">
        <v>20</v>
      </c>
      <c r="B93" s="17" t="s">
        <v>83</v>
      </c>
      <c r="C93" s="47">
        <f>C94+C102</f>
        <v>729525</v>
      </c>
      <c r="D93" s="47">
        <f>D94+D102</f>
        <v>618746.30000000005</v>
      </c>
      <c r="E93" s="156">
        <f t="shared" si="1"/>
        <v>84.814954936431235</v>
      </c>
    </row>
    <row r="94" spans="1:5">
      <c r="A94" s="193"/>
      <c r="B94" s="15" t="s">
        <v>33</v>
      </c>
      <c r="C94" s="46">
        <f>+C95+C97+C100</f>
        <v>679525</v>
      </c>
      <c r="D94" s="46">
        <f>+D95+D97+D100</f>
        <v>568746.30000000005</v>
      </c>
      <c r="E94" s="157">
        <f t="shared" si="1"/>
        <v>83.69762701887349</v>
      </c>
    </row>
    <row r="95" spans="1:5">
      <c r="A95" s="193"/>
      <c r="B95" s="43" t="s">
        <v>27</v>
      </c>
      <c r="C95" s="46">
        <f>C96</f>
        <v>18825</v>
      </c>
      <c r="D95" s="46">
        <f>D96</f>
        <v>18825</v>
      </c>
      <c r="E95" s="157">
        <f t="shared" si="1"/>
        <v>100</v>
      </c>
    </row>
    <row r="96" spans="1:5" ht="25.5">
      <c r="A96" s="193"/>
      <c r="B96" s="43" t="s">
        <v>28</v>
      </c>
      <c r="C96" s="50">
        <v>18825</v>
      </c>
      <c r="D96" s="50">
        <v>18825</v>
      </c>
      <c r="E96" s="157">
        <f t="shared" si="1"/>
        <v>100</v>
      </c>
    </row>
    <row r="97" spans="1:5">
      <c r="A97" s="193"/>
      <c r="B97" s="43" t="s">
        <v>29</v>
      </c>
      <c r="C97" s="46">
        <f>+C98+C99</f>
        <v>110700</v>
      </c>
      <c r="D97" s="46">
        <f>+D98+D99</f>
        <v>110700</v>
      </c>
      <c r="E97" s="157">
        <f t="shared" si="1"/>
        <v>100</v>
      </c>
    </row>
    <row r="98" spans="1:5">
      <c r="A98" s="193"/>
      <c r="B98" s="43" t="s">
        <v>141</v>
      </c>
      <c r="C98" s="50">
        <v>12600</v>
      </c>
      <c r="D98" s="50">
        <v>12600</v>
      </c>
      <c r="E98" s="157">
        <f t="shared" si="1"/>
        <v>100</v>
      </c>
    </row>
    <row r="99" spans="1:5">
      <c r="A99" s="193"/>
      <c r="B99" s="43" t="s">
        <v>50</v>
      </c>
      <c r="C99" s="50">
        <v>98100</v>
      </c>
      <c r="D99" s="50">
        <v>98100</v>
      </c>
      <c r="E99" s="157">
        <f t="shared" si="1"/>
        <v>100</v>
      </c>
    </row>
    <row r="100" spans="1:5" ht="25.5">
      <c r="A100" s="193"/>
      <c r="B100" s="16" t="s">
        <v>31</v>
      </c>
      <c r="C100" s="46">
        <f>C101</f>
        <v>550000</v>
      </c>
      <c r="D100" s="46">
        <f>D101</f>
        <v>439221.3</v>
      </c>
      <c r="E100" s="157">
        <f t="shared" si="1"/>
        <v>79.85841818181818</v>
      </c>
    </row>
    <row r="101" spans="1:5">
      <c r="A101" s="193"/>
      <c r="B101" s="15" t="s">
        <v>32</v>
      </c>
      <c r="C101" s="46">
        <v>550000</v>
      </c>
      <c r="D101" s="46">
        <v>439221.3</v>
      </c>
      <c r="E101" s="157">
        <f t="shared" si="1"/>
        <v>79.85841818181818</v>
      </c>
    </row>
    <row r="102" spans="1:5">
      <c r="A102" s="137"/>
      <c r="B102" s="43" t="s">
        <v>170</v>
      </c>
      <c r="C102" s="46">
        <f>+C103+C105</f>
        <v>50000</v>
      </c>
      <c r="D102" s="46">
        <f>+D103+D105</f>
        <v>50000</v>
      </c>
      <c r="E102" s="157">
        <f t="shared" si="1"/>
        <v>100</v>
      </c>
    </row>
    <row r="103" spans="1:5">
      <c r="A103" s="145"/>
      <c r="B103" s="43" t="s">
        <v>27</v>
      </c>
      <c r="C103" s="46">
        <f>C104</f>
        <v>3000</v>
      </c>
      <c r="D103" s="46">
        <f>D104</f>
        <v>3000</v>
      </c>
      <c r="E103" s="157">
        <f t="shared" si="1"/>
        <v>100</v>
      </c>
    </row>
    <row r="104" spans="1:5" ht="25.5">
      <c r="A104" s="145"/>
      <c r="B104" s="43" t="s">
        <v>28</v>
      </c>
      <c r="C104" s="50">
        <v>3000</v>
      </c>
      <c r="D104" s="50">
        <v>3000</v>
      </c>
      <c r="E104" s="157">
        <f t="shared" si="1"/>
        <v>100</v>
      </c>
    </row>
    <row r="105" spans="1:5">
      <c r="A105" s="145"/>
      <c r="B105" s="43" t="s">
        <v>29</v>
      </c>
      <c r="C105" s="46">
        <f>C106</f>
        <v>47000</v>
      </c>
      <c r="D105" s="46">
        <f>D106</f>
        <v>47000</v>
      </c>
      <c r="E105" s="157">
        <f t="shared" si="1"/>
        <v>100</v>
      </c>
    </row>
    <row r="106" spans="1:5">
      <c r="A106" s="145"/>
      <c r="B106" s="43" t="s">
        <v>141</v>
      </c>
      <c r="C106" s="46">
        <v>47000</v>
      </c>
      <c r="D106" s="46">
        <v>47000</v>
      </c>
      <c r="E106" s="157">
        <f t="shared" si="1"/>
        <v>100</v>
      </c>
    </row>
    <row r="107" spans="1:5" ht="25.5">
      <c r="A107" s="11" t="s">
        <v>21</v>
      </c>
      <c r="B107" s="17" t="s">
        <v>84</v>
      </c>
      <c r="C107" s="47">
        <f>C108</f>
        <v>165839</v>
      </c>
      <c r="D107" s="47">
        <f>D108</f>
        <v>165839</v>
      </c>
      <c r="E107" s="156">
        <f t="shared" si="1"/>
        <v>100</v>
      </c>
    </row>
    <row r="108" spans="1:5">
      <c r="A108" s="193"/>
      <c r="B108" s="15" t="s">
        <v>33</v>
      </c>
      <c r="C108" s="46">
        <f>C109+C113+C111</f>
        <v>165839</v>
      </c>
      <c r="D108" s="46">
        <f>D109+D113+D111</f>
        <v>165839</v>
      </c>
      <c r="E108" s="157">
        <f t="shared" si="1"/>
        <v>100</v>
      </c>
    </row>
    <row r="109" spans="1:5">
      <c r="A109" s="193"/>
      <c r="B109" s="43" t="s">
        <v>27</v>
      </c>
      <c r="C109" s="46">
        <f>C110</f>
        <v>28839</v>
      </c>
      <c r="D109" s="46">
        <f>D110</f>
        <v>28839</v>
      </c>
      <c r="E109" s="157">
        <f t="shared" si="1"/>
        <v>100</v>
      </c>
    </row>
    <row r="110" spans="1:5" ht="25.5">
      <c r="A110" s="193"/>
      <c r="B110" s="43" t="s">
        <v>28</v>
      </c>
      <c r="C110" s="50">
        <v>28839</v>
      </c>
      <c r="D110" s="50">
        <v>28839</v>
      </c>
      <c r="E110" s="157">
        <f t="shared" si="1"/>
        <v>100</v>
      </c>
    </row>
    <row r="111" spans="1:5">
      <c r="A111" s="193"/>
      <c r="B111" s="43" t="s">
        <v>29</v>
      </c>
      <c r="C111" s="46">
        <f>C112</f>
        <v>22000</v>
      </c>
      <c r="D111" s="46">
        <f>D112</f>
        <v>22000</v>
      </c>
      <c r="E111" s="157">
        <f t="shared" si="1"/>
        <v>100</v>
      </c>
    </row>
    <row r="112" spans="1:5">
      <c r="A112" s="193"/>
      <c r="B112" s="43" t="s">
        <v>141</v>
      </c>
      <c r="C112" s="50">
        <v>22000</v>
      </c>
      <c r="D112" s="50">
        <v>22000</v>
      </c>
      <c r="E112" s="157">
        <f t="shared" si="1"/>
        <v>100</v>
      </c>
    </row>
    <row r="113" spans="1:5" ht="25.5">
      <c r="A113" s="193"/>
      <c r="B113" s="16" t="s">
        <v>31</v>
      </c>
      <c r="C113" s="46">
        <f>C114</f>
        <v>115000</v>
      </c>
      <c r="D113" s="46">
        <f>D114</f>
        <v>115000</v>
      </c>
      <c r="E113" s="157">
        <f t="shared" si="1"/>
        <v>100</v>
      </c>
    </row>
    <row r="114" spans="1:5">
      <c r="A114" s="193"/>
      <c r="B114" s="15" t="s">
        <v>32</v>
      </c>
      <c r="C114" s="50">
        <v>115000</v>
      </c>
      <c r="D114" s="50">
        <v>115000</v>
      </c>
      <c r="E114" s="157">
        <f t="shared" si="1"/>
        <v>100</v>
      </c>
    </row>
    <row r="115" spans="1:5" ht="26.25" customHeight="1">
      <c r="A115" s="11" t="s">
        <v>87</v>
      </c>
      <c r="B115" s="17" t="s">
        <v>85</v>
      </c>
      <c r="C115" s="47">
        <f>C116+C119+C122+C125+C128+C131</f>
        <v>2284429.5</v>
      </c>
      <c r="D115" s="47">
        <f>D116+D119+D122+D125+D128+D131</f>
        <v>2164091.64</v>
      </c>
      <c r="E115" s="156">
        <f t="shared" si="1"/>
        <v>94.732257659954058</v>
      </c>
    </row>
    <row r="116" spans="1:5" ht="13.5" customHeight="1">
      <c r="A116" s="183"/>
      <c r="B116" s="43" t="s">
        <v>113</v>
      </c>
      <c r="C116" s="53">
        <f>C117</f>
        <v>50000</v>
      </c>
      <c r="D116" s="53">
        <f>D117</f>
        <v>50000</v>
      </c>
      <c r="E116" s="158">
        <f t="shared" si="1"/>
        <v>100</v>
      </c>
    </row>
    <row r="117" spans="1:5" ht="26.25" customHeight="1">
      <c r="A117" s="184"/>
      <c r="B117" s="16" t="s">
        <v>31</v>
      </c>
      <c r="C117" s="53">
        <f>C118</f>
        <v>50000</v>
      </c>
      <c r="D117" s="53">
        <f>D118</f>
        <v>50000</v>
      </c>
      <c r="E117" s="158">
        <f t="shared" si="1"/>
        <v>100</v>
      </c>
    </row>
    <row r="118" spans="1:5" ht="15" customHeight="1">
      <c r="A118" s="184"/>
      <c r="B118" s="15" t="s">
        <v>32</v>
      </c>
      <c r="C118" s="50">
        <v>50000</v>
      </c>
      <c r="D118" s="50">
        <v>50000</v>
      </c>
      <c r="E118" s="158">
        <f t="shared" si="1"/>
        <v>100</v>
      </c>
    </row>
    <row r="119" spans="1:5" ht="25.5">
      <c r="A119" s="184"/>
      <c r="B119" s="16" t="s">
        <v>86</v>
      </c>
      <c r="C119" s="46">
        <f>C120</f>
        <v>1556400</v>
      </c>
      <c r="D119" s="46">
        <f>D120</f>
        <v>1512864.81</v>
      </c>
      <c r="E119" s="158">
        <f t="shared" si="1"/>
        <v>97.202827679259826</v>
      </c>
    </row>
    <row r="120" spans="1:5" ht="25.5">
      <c r="A120" s="184"/>
      <c r="B120" s="16" t="s">
        <v>31</v>
      </c>
      <c r="C120" s="46">
        <f>C121</f>
        <v>1556400</v>
      </c>
      <c r="D120" s="46">
        <f>D121</f>
        <v>1512864.81</v>
      </c>
      <c r="E120" s="158">
        <f t="shared" si="1"/>
        <v>97.202827679259826</v>
      </c>
    </row>
    <row r="121" spans="1:5">
      <c r="A121" s="184"/>
      <c r="B121" s="15" t="s">
        <v>32</v>
      </c>
      <c r="C121" s="50">
        <v>1556400</v>
      </c>
      <c r="D121" s="50">
        <v>1512864.81</v>
      </c>
      <c r="E121" s="158">
        <f t="shared" si="1"/>
        <v>97.202827679259826</v>
      </c>
    </row>
    <row r="122" spans="1:5">
      <c r="A122" s="184"/>
      <c r="B122" s="15" t="s">
        <v>33</v>
      </c>
      <c r="C122" s="46">
        <f>C123</f>
        <v>22000</v>
      </c>
      <c r="D122" s="46">
        <f>D123</f>
        <v>14833.33</v>
      </c>
      <c r="E122" s="158">
        <f t="shared" si="1"/>
        <v>67.424227272727279</v>
      </c>
    </row>
    <row r="123" spans="1:5">
      <c r="A123" s="184"/>
      <c r="B123" s="15" t="s">
        <v>29</v>
      </c>
      <c r="C123" s="46">
        <f>C124</f>
        <v>22000</v>
      </c>
      <c r="D123" s="46">
        <f>D124</f>
        <v>14833.33</v>
      </c>
      <c r="E123" s="158">
        <f t="shared" si="1"/>
        <v>67.424227272727279</v>
      </c>
    </row>
    <row r="124" spans="1:5" ht="25.5">
      <c r="A124" s="184"/>
      <c r="B124" s="15" t="s">
        <v>30</v>
      </c>
      <c r="C124" s="50">
        <v>22000</v>
      </c>
      <c r="D124" s="50">
        <v>14833.33</v>
      </c>
      <c r="E124" s="158">
        <f t="shared" si="1"/>
        <v>67.424227272727279</v>
      </c>
    </row>
    <row r="125" spans="1:5">
      <c r="A125" s="184"/>
      <c r="B125" s="43" t="s">
        <v>16</v>
      </c>
      <c r="C125" s="46">
        <f>C126</f>
        <v>69636</v>
      </c>
      <c r="D125" s="46">
        <f>D126</f>
        <v>0</v>
      </c>
      <c r="E125" s="158">
        <f t="shared" si="1"/>
        <v>0</v>
      </c>
    </row>
    <row r="126" spans="1:5" ht="25.5">
      <c r="A126" s="184"/>
      <c r="B126" s="16" t="s">
        <v>31</v>
      </c>
      <c r="C126" s="46">
        <f>C127</f>
        <v>69636</v>
      </c>
      <c r="D126" s="46">
        <f>D127</f>
        <v>0</v>
      </c>
      <c r="E126" s="158">
        <f t="shared" si="1"/>
        <v>0</v>
      </c>
    </row>
    <row r="127" spans="1:5">
      <c r="A127" s="184"/>
      <c r="B127" s="15" t="s">
        <v>32</v>
      </c>
      <c r="C127" s="50">
        <v>69636</v>
      </c>
      <c r="D127" s="50"/>
      <c r="E127" s="158">
        <f t="shared" si="1"/>
        <v>0</v>
      </c>
    </row>
    <row r="128" spans="1:5" ht="25.5">
      <c r="A128" s="184"/>
      <c r="B128" s="43" t="s">
        <v>164</v>
      </c>
      <c r="C128" s="50">
        <f>C129</f>
        <v>486393.5</v>
      </c>
      <c r="D128" s="50">
        <f>D129</f>
        <v>486393.5</v>
      </c>
      <c r="E128" s="157">
        <f t="shared" si="1"/>
        <v>100</v>
      </c>
    </row>
    <row r="129" spans="1:7" ht="25.5">
      <c r="A129" s="184"/>
      <c r="B129" s="16" t="s">
        <v>31</v>
      </c>
      <c r="C129" s="50">
        <f>C130</f>
        <v>486393.5</v>
      </c>
      <c r="D129" s="50">
        <f>D130</f>
        <v>486393.5</v>
      </c>
      <c r="E129" s="157">
        <f t="shared" si="1"/>
        <v>100</v>
      </c>
    </row>
    <row r="130" spans="1:7">
      <c r="A130" s="184"/>
      <c r="B130" s="15" t="s">
        <v>32</v>
      </c>
      <c r="C130" s="50">
        <v>486393.5</v>
      </c>
      <c r="D130" s="50">
        <v>486393.5</v>
      </c>
      <c r="E130" s="157">
        <f t="shared" si="1"/>
        <v>100</v>
      </c>
    </row>
    <row r="131" spans="1:7" ht="25.5">
      <c r="A131" s="184"/>
      <c r="B131" s="43" t="s">
        <v>178</v>
      </c>
      <c r="C131" s="50">
        <f>C132</f>
        <v>100000</v>
      </c>
      <c r="D131" s="50">
        <f>D132</f>
        <v>100000</v>
      </c>
      <c r="E131" s="158">
        <f t="shared" ref="E131:E194" si="2">D131/C131*100</f>
        <v>100</v>
      </c>
    </row>
    <row r="132" spans="1:7" ht="25.5">
      <c r="A132" s="184"/>
      <c r="B132" s="16" t="s">
        <v>31</v>
      </c>
      <c r="C132" s="50">
        <f>C133</f>
        <v>100000</v>
      </c>
      <c r="D132" s="50">
        <f>D133</f>
        <v>100000</v>
      </c>
      <c r="E132" s="158">
        <f t="shared" si="2"/>
        <v>100</v>
      </c>
    </row>
    <row r="133" spans="1:7">
      <c r="A133" s="185"/>
      <c r="B133" s="15" t="s">
        <v>32</v>
      </c>
      <c r="C133" s="50">
        <v>100000</v>
      </c>
      <c r="D133" s="50">
        <v>100000</v>
      </c>
      <c r="E133" s="158">
        <f t="shared" si="2"/>
        <v>100</v>
      </c>
    </row>
    <row r="134" spans="1:7">
      <c r="A134" s="61"/>
      <c r="B134" s="15"/>
      <c r="C134" s="46"/>
      <c r="D134" s="46"/>
      <c r="E134" s="157"/>
    </row>
    <row r="135" spans="1:7" ht="73.150000000000006" customHeight="1">
      <c r="A135" s="10" t="s">
        <v>8</v>
      </c>
      <c r="B135" s="20" t="s">
        <v>109</v>
      </c>
      <c r="C135" s="47">
        <f>C136+C166+C194</f>
        <v>118331119.58999999</v>
      </c>
      <c r="D135" s="47">
        <f>D136+D166+D194</f>
        <v>111952406.24000001</v>
      </c>
      <c r="E135" s="156">
        <f t="shared" si="2"/>
        <v>94.609437169105405</v>
      </c>
      <c r="F135" s="198" t="s">
        <v>205</v>
      </c>
      <c r="G135" s="200"/>
    </row>
    <row r="136" spans="1:7" ht="38.25">
      <c r="A136" s="11" t="s">
        <v>65</v>
      </c>
      <c r="B136" s="17" t="s">
        <v>61</v>
      </c>
      <c r="C136" s="47">
        <f>C142+C145+C148+C154+C151+C157+C160+C163+C137</f>
        <v>67703375.549999997</v>
      </c>
      <c r="D136" s="47">
        <f>D142+D145+D148+D154+D151+D157+D160+D163+D137</f>
        <v>61349996.310000002</v>
      </c>
      <c r="E136" s="156">
        <f t="shared" si="2"/>
        <v>90.615860452470471</v>
      </c>
    </row>
    <row r="137" spans="1:7">
      <c r="A137" s="124"/>
      <c r="B137" s="43" t="s">
        <v>172</v>
      </c>
      <c r="C137" s="53">
        <f>C138+C140</f>
        <v>482403</v>
      </c>
      <c r="D137" s="53">
        <f>D138+D140</f>
        <v>482403</v>
      </c>
      <c r="E137" s="158">
        <f t="shared" si="2"/>
        <v>100</v>
      </c>
    </row>
    <row r="138" spans="1:7">
      <c r="A138" s="124"/>
      <c r="B138" s="18" t="s">
        <v>27</v>
      </c>
      <c r="C138" s="53">
        <f>C139</f>
        <v>440403</v>
      </c>
      <c r="D138" s="53">
        <f>D139</f>
        <v>440403</v>
      </c>
      <c r="E138" s="158">
        <f t="shared" si="2"/>
        <v>100</v>
      </c>
    </row>
    <row r="139" spans="1:7" ht="25.5">
      <c r="A139" s="124"/>
      <c r="B139" s="19" t="s">
        <v>28</v>
      </c>
      <c r="C139" s="50">
        <v>440403</v>
      </c>
      <c r="D139" s="50">
        <v>440403</v>
      </c>
      <c r="E139" s="158">
        <f t="shared" si="2"/>
        <v>100</v>
      </c>
    </row>
    <row r="140" spans="1:7" ht="25.5">
      <c r="A140" s="140"/>
      <c r="B140" s="16" t="s">
        <v>31</v>
      </c>
      <c r="C140" s="53">
        <f>C141</f>
        <v>42000</v>
      </c>
      <c r="D140" s="53">
        <f>D141</f>
        <v>42000</v>
      </c>
      <c r="E140" s="158">
        <f t="shared" si="2"/>
        <v>100</v>
      </c>
    </row>
    <row r="141" spans="1:7">
      <c r="A141" s="140"/>
      <c r="B141" s="15" t="s">
        <v>32</v>
      </c>
      <c r="C141" s="53">
        <v>42000</v>
      </c>
      <c r="D141" s="50">
        <v>42000</v>
      </c>
      <c r="E141" s="158">
        <f t="shared" si="2"/>
        <v>100</v>
      </c>
    </row>
    <row r="142" spans="1:7" ht="25.5">
      <c r="A142" s="183"/>
      <c r="B142" s="15" t="s">
        <v>62</v>
      </c>
      <c r="C142" s="46">
        <f>C143</f>
        <v>300000</v>
      </c>
      <c r="D142" s="46">
        <f>D143</f>
        <v>294360.89</v>
      </c>
      <c r="E142" s="157">
        <f t="shared" si="2"/>
        <v>98.120296666666675</v>
      </c>
    </row>
    <row r="143" spans="1:7" ht="25.5">
      <c r="A143" s="184"/>
      <c r="B143" s="16" t="s">
        <v>31</v>
      </c>
      <c r="C143" s="46">
        <f>C144</f>
        <v>300000</v>
      </c>
      <c r="D143" s="46">
        <f>D144</f>
        <v>294360.89</v>
      </c>
      <c r="E143" s="157">
        <f t="shared" si="2"/>
        <v>98.120296666666675</v>
      </c>
    </row>
    <row r="144" spans="1:7">
      <c r="A144" s="184"/>
      <c r="B144" s="15" t="s">
        <v>32</v>
      </c>
      <c r="C144" s="50">
        <v>300000</v>
      </c>
      <c r="D144" s="50">
        <v>294360.89</v>
      </c>
      <c r="E144" s="157">
        <f t="shared" si="2"/>
        <v>98.120296666666675</v>
      </c>
    </row>
    <row r="145" spans="1:5">
      <c r="A145" s="184"/>
      <c r="B145" s="15" t="s">
        <v>44</v>
      </c>
      <c r="C145" s="46">
        <f>C146</f>
        <v>53126678.130000003</v>
      </c>
      <c r="D145" s="46">
        <f>D146</f>
        <v>53126678.130000003</v>
      </c>
      <c r="E145" s="157">
        <f t="shared" si="2"/>
        <v>100</v>
      </c>
    </row>
    <row r="146" spans="1:5" ht="25.5">
      <c r="A146" s="184"/>
      <c r="B146" s="16" t="s">
        <v>31</v>
      </c>
      <c r="C146" s="46">
        <f>C147</f>
        <v>53126678.130000003</v>
      </c>
      <c r="D146" s="46">
        <f>D147</f>
        <v>53126678.130000003</v>
      </c>
      <c r="E146" s="157">
        <f t="shared" si="2"/>
        <v>100</v>
      </c>
    </row>
    <row r="147" spans="1:5">
      <c r="A147" s="184"/>
      <c r="B147" s="15" t="s">
        <v>32</v>
      </c>
      <c r="C147" s="50">
        <v>53126678.130000003</v>
      </c>
      <c r="D147" s="50">
        <v>53126678.130000003</v>
      </c>
      <c r="E147" s="157">
        <f t="shared" si="2"/>
        <v>100</v>
      </c>
    </row>
    <row r="148" spans="1:5" ht="25.5">
      <c r="A148" s="184"/>
      <c r="B148" s="15" t="s">
        <v>102</v>
      </c>
      <c r="C148" s="46">
        <f>C149</f>
        <v>100000</v>
      </c>
      <c r="D148" s="46">
        <f>D149</f>
        <v>79494.7</v>
      </c>
      <c r="E148" s="157">
        <f t="shared" si="2"/>
        <v>79.494699999999995</v>
      </c>
    </row>
    <row r="149" spans="1:5">
      <c r="A149" s="184"/>
      <c r="B149" s="18" t="s">
        <v>27</v>
      </c>
      <c r="C149" s="46">
        <f>C150</f>
        <v>100000</v>
      </c>
      <c r="D149" s="46">
        <f>D150</f>
        <v>79494.7</v>
      </c>
      <c r="E149" s="157">
        <f t="shared" si="2"/>
        <v>79.494699999999995</v>
      </c>
    </row>
    <row r="150" spans="1:5" ht="25.5">
      <c r="A150" s="184"/>
      <c r="B150" s="19" t="s">
        <v>28</v>
      </c>
      <c r="C150" s="50">
        <v>100000</v>
      </c>
      <c r="D150" s="50">
        <v>79494.7</v>
      </c>
      <c r="E150" s="157">
        <f t="shared" si="2"/>
        <v>79.494699999999995</v>
      </c>
    </row>
    <row r="151" spans="1:5">
      <c r="A151" s="184"/>
      <c r="B151" s="44" t="s">
        <v>162</v>
      </c>
      <c r="C151" s="57">
        <f>C152</f>
        <v>9815000</v>
      </c>
      <c r="D151" s="57">
        <f>D152</f>
        <v>4014925.88</v>
      </c>
      <c r="E151" s="157">
        <f t="shared" si="2"/>
        <v>40.906020173204276</v>
      </c>
    </row>
    <row r="152" spans="1:5" ht="25.5">
      <c r="A152" s="184"/>
      <c r="B152" s="16" t="s">
        <v>31</v>
      </c>
      <c r="C152" s="57">
        <f>C153</f>
        <v>9815000</v>
      </c>
      <c r="D152" s="57">
        <f>D153</f>
        <v>4014925.88</v>
      </c>
      <c r="E152" s="157">
        <f t="shared" si="2"/>
        <v>40.906020173204276</v>
      </c>
    </row>
    <row r="153" spans="1:5">
      <c r="A153" s="184"/>
      <c r="B153" s="15" t="s">
        <v>32</v>
      </c>
      <c r="C153" s="50">
        <v>9815000</v>
      </c>
      <c r="D153" s="50">
        <v>4014925.88</v>
      </c>
      <c r="E153" s="157">
        <f t="shared" si="2"/>
        <v>40.906020173204276</v>
      </c>
    </row>
    <row r="154" spans="1:5" ht="38.25">
      <c r="A154" s="184"/>
      <c r="B154" s="15" t="s">
        <v>63</v>
      </c>
      <c r="C154" s="46">
        <f>C155</f>
        <v>427609</v>
      </c>
      <c r="D154" s="46">
        <f>D155</f>
        <v>424216.3</v>
      </c>
      <c r="E154" s="157">
        <f t="shared" si="2"/>
        <v>99.206588261706372</v>
      </c>
    </row>
    <row r="155" spans="1:5" ht="25.5">
      <c r="A155" s="184"/>
      <c r="B155" s="16" t="s">
        <v>31</v>
      </c>
      <c r="C155" s="46">
        <f>C156</f>
        <v>427609</v>
      </c>
      <c r="D155" s="46">
        <f>D156</f>
        <v>424216.3</v>
      </c>
      <c r="E155" s="157">
        <f t="shared" si="2"/>
        <v>99.206588261706372</v>
      </c>
    </row>
    <row r="156" spans="1:5">
      <c r="A156" s="184"/>
      <c r="B156" s="15" t="s">
        <v>32</v>
      </c>
      <c r="C156" s="50">
        <v>427609</v>
      </c>
      <c r="D156" s="50">
        <v>424216.3</v>
      </c>
      <c r="E156" s="157">
        <f t="shared" si="2"/>
        <v>99.206588261706372</v>
      </c>
    </row>
    <row r="157" spans="1:5">
      <c r="A157" s="184"/>
      <c r="B157" s="43" t="s">
        <v>170</v>
      </c>
      <c r="C157" s="50">
        <f>C158</f>
        <v>343614</v>
      </c>
      <c r="D157" s="50">
        <f>D158</f>
        <v>343614</v>
      </c>
      <c r="E157" s="157">
        <f t="shared" si="2"/>
        <v>100</v>
      </c>
    </row>
    <row r="158" spans="1:5" ht="25.5">
      <c r="A158" s="184"/>
      <c r="B158" s="16" t="s">
        <v>31</v>
      </c>
      <c r="C158" s="50">
        <f>C159</f>
        <v>343614</v>
      </c>
      <c r="D158" s="50">
        <f>D159</f>
        <v>343614</v>
      </c>
      <c r="E158" s="157">
        <f t="shared" si="2"/>
        <v>100</v>
      </c>
    </row>
    <row r="159" spans="1:5">
      <c r="A159" s="184"/>
      <c r="B159" s="15" t="s">
        <v>32</v>
      </c>
      <c r="C159" s="50">
        <v>343614</v>
      </c>
      <c r="D159" s="50">
        <v>343614</v>
      </c>
      <c r="E159" s="157">
        <f t="shared" si="2"/>
        <v>100</v>
      </c>
    </row>
    <row r="160" spans="1:5">
      <c r="A160" s="184"/>
      <c r="B160" s="43" t="s">
        <v>171</v>
      </c>
      <c r="C160" s="50">
        <f>C161</f>
        <v>1840703</v>
      </c>
      <c r="D160" s="50">
        <f>D161</f>
        <v>1316935</v>
      </c>
      <c r="E160" s="157">
        <f t="shared" si="2"/>
        <v>71.545219408019662</v>
      </c>
    </row>
    <row r="161" spans="1:5" ht="25.5">
      <c r="A161" s="184"/>
      <c r="B161" s="16" t="s">
        <v>31</v>
      </c>
      <c r="C161" s="50">
        <f>C162</f>
        <v>1840703</v>
      </c>
      <c r="D161" s="50">
        <f>D162</f>
        <v>1316935</v>
      </c>
      <c r="E161" s="157">
        <f t="shared" si="2"/>
        <v>71.545219408019662</v>
      </c>
    </row>
    <row r="162" spans="1:5">
      <c r="A162" s="184"/>
      <c r="B162" s="15" t="s">
        <v>32</v>
      </c>
      <c r="C162" s="50">
        <v>1840703</v>
      </c>
      <c r="D162" s="50">
        <v>1316935</v>
      </c>
      <c r="E162" s="157">
        <f t="shared" si="2"/>
        <v>71.545219408019662</v>
      </c>
    </row>
    <row r="163" spans="1:5" ht="51">
      <c r="A163" s="184"/>
      <c r="B163" s="43" t="s">
        <v>179</v>
      </c>
      <c r="C163" s="50">
        <f>C164</f>
        <v>1267368.42</v>
      </c>
      <c r="D163" s="50">
        <f>D164</f>
        <v>1267368.4099999999</v>
      </c>
      <c r="E163" s="157">
        <f t="shared" si="2"/>
        <v>99.999999210963452</v>
      </c>
    </row>
    <row r="164" spans="1:5" ht="25.5">
      <c r="A164" s="184"/>
      <c r="B164" s="16" t="s">
        <v>31</v>
      </c>
      <c r="C164" s="50">
        <f>C165</f>
        <v>1267368.42</v>
      </c>
      <c r="D164" s="50">
        <f>D165</f>
        <v>1267368.4099999999</v>
      </c>
      <c r="E164" s="157">
        <f t="shared" si="2"/>
        <v>99.999999210963452</v>
      </c>
    </row>
    <row r="165" spans="1:5">
      <c r="A165" s="185"/>
      <c r="B165" s="15" t="s">
        <v>32</v>
      </c>
      <c r="C165" s="50">
        <v>1267368.42</v>
      </c>
      <c r="D165" s="49">
        <v>1267368.4099999999</v>
      </c>
      <c r="E165" s="157">
        <f t="shared" si="2"/>
        <v>99.999999210963452</v>
      </c>
    </row>
    <row r="166" spans="1:5" ht="25.5">
      <c r="A166" s="30" t="s">
        <v>66</v>
      </c>
      <c r="B166" s="17" t="s">
        <v>64</v>
      </c>
      <c r="C166" s="47">
        <f>C167+C170+C176+C173+C179+C185+C188+C182+C191</f>
        <v>34122786.769999996</v>
      </c>
      <c r="D166" s="47">
        <f>D167+D170+D176+D173+D179+D185+D188+D182+D191</f>
        <v>34102475.390000001</v>
      </c>
      <c r="E166" s="156">
        <f t="shared" si="2"/>
        <v>99.940475611980645</v>
      </c>
    </row>
    <row r="167" spans="1:5">
      <c r="A167" s="183"/>
      <c r="B167" s="15" t="s">
        <v>67</v>
      </c>
      <c r="C167" s="46">
        <f>C168</f>
        <v>20000</v>
      </c>
      <c r="D167" s="46">
        <f>D168</f>
        <v>20000</v>
      </c>
      <c r="E167" s="157">
        <f t="shared" si="2"/>
        <v>100</v>
      </c>
    </row>
    <row r="168" spans="1:5" ht="25.5">
      <c r="A168" s="191"/>
      <c r="B168" s="16" t="s">
        <v>31</v>
      </c>
      <c r="C168" s="46">
        <f>C169</f>
        <v>20000</v>
      </c>
      <c r="D168" s="46">
        <f>D169</f>
        <v>20000</v>
      </c>
      <c r="E168" s="157">
        <f t="shared" si="2"/>
        <v>100</v>
      </c>
    </row>
    <row r="169" spans="1:5">
      <c r="A169" s="191"/>
      <c r="B169" s="15" t="s">
        <v>32</v>
      </c>
      <c r="C169" s="50">
        <v>20000</v>
      </c>
      <c r="D169" s="50">
        <v>20000</v>
      </c>
      <c r="E169" s="157">
        <f t="shared" si="2"/>
        <v>100</v>
      </c>
    </row>
    <row r="170" spans="1:5">
      <c r="A170" s="191"/>
      <c r="B170" s="15" t="s">
        <v>45</v>
      </c>
      <c r="C170" s="46">
        <f>C171</f>
        <v>22145556.02</v>
      </c>
      <c r="D170" s="46">
        <f>D171</f>
        <v>22145556.02</v>
      </c>
      <c r="E170" s="157">
        <f t="shared" si="2"/>
        <v>100</v>
      </c>
    </row>
    <row r="171" spans="1:5" ht="25.5">
      <c r="A171" s="191"/>
      <c r="B171" s="16" t="s">
        <v>31</v>
      </c>
      <c r="C171" s="46">
        <f>C172</f>
        <v>22145556.02</v>
      </c>
      <c r="D171" s="46">
        <f>D172</f>
        <v>22145556.02</v>
      </c>
      <c r="E171" s="157">
        <f t="shared" si="2"/>
        <v>100</v>
      </c>
    </row>
    <row r="172" spans="1:5">
      <c r="A172" s="191"/>
      <c r="B172" s="15" t="s">
        <v>32</v>
      </c>
      <c r="C172" s="50">
        <v>22145556.02</v>
      </c>
      <c r="D172" s="50">
        <v>22145556.02</v>
      </c>
      <c r="E172" s="157">
        <f t="shared" si="2"/>
        <v>100</v>
      </c>
    </row>
    <row r="173" spans="1:5">
      <c r="A173" s="191"/>
      <c r="B173" s="44" t="s">
        <v>162</v>
      </c>
      <c r="C173" s="57">
        <f>C174</f>
        <v>9337569.9900000002</v>
      </c>
      <c r="D173" s="57">
        <f>D174</f>
        <v>9337569.9900000002</v>
      </c>
      <c r="E173" s="157">
        <f t="shared" si="2"/>
        <v>100</v>
      </c>
    </row>
    <row r="174" spans="1:5" ht="25.5">
      <c r="A174" s="191"/>
      <c r="B174" s="16" t="s">
        <v>31</v>
      </c>
      <c r="C174" s="57">
        <f>C175</f>
        <v>9337569.9900000002</v>
      </c>
      <c r="D174" s="57">
        <f>D175</f>
        <v>9337569.9900000002</v>
      </c>
      <c r="E174" s="157">
        <f t="shared" si="2"/>
        <v>100</v>
      </c>
    </row>
    <row r="175" spans="1:5">
      <c r="A175" s="191"/>
      <c r="B175" s="15" t="s">
        <v>32</v>
      </c>
      <c r="C175" s="50">
        <v>9337569.9900000002</v>
      </c>
      <c r="D175" s="50">
        <v>9337569.9900000002</v>
      </c>
      <c r="E175" s="157">
        <f t="shared" si="2"/>
        <v>100</v>
      </c>
    </row>
    <row r="176" spans="1:5" ht="38.25">
      <c r="A176" s="191"/>
      <c r="B176" s="15" t="s">
        <v>63</v>
      </c>
      <c r="C176" s="46">
        <f>C177</f>
        <v>384228</v>
      </c>
      <c r="D176" s="46">
        <f>D177</f>
        <v>382716.62</v>
      </c>
      <c r="E176" s="157">
        <f t="shared" si="2"/>
        <v>99.606645012856958</v>
      </c>
    </row>
    <row r="177" spans="1:5" ht="25.5">
      <c r="A177" s="191"/>
      <c r="B177" s="16" t="s">
        <v>31</v>
      </c>
      <c r="C177" s="46">
        <f>C178</f>
        <v>384228</v>
      </c>
      <c r="D177" s="46">
        <f>D178</f>
        <v>382716.62</v>
      </c>
      <c r="E177" s="157">
        <f t="shared" si="2"/>
        <v>99.606645012856958</v>
      </c>
    </row>
    <row r="178" spans="1:5">
      <c r="A178" s="191"/>
      <c r="B178" s="15" t="s">
        <v>32</v>
      </c>
      <c r="C178" s="50">
        <v>384228</v>
      </c>
      <c r="D178" s="50">
        <v>382716.62</v>
      </c>
      <c r="E178" s="157">
        <f t="shared" si="2"/>
        <v>99.606645012856958</v>
      </c>
    </row>
    <row r="179" spans="1:5" ht="51">
      <c r="A179" s="191"/>
      <c r="B179" s="15" t="s">
        <v>47</v>
      </c>
      <c r="C179" s="46">
        <f>C180</f>
        <v>18800</v>
      </c>
      <c r="D179" s="46">
        <f>D180</f>
        <v>0</v>
      </c>
      <c r="E179" s="157">
        <f t="shared" si="2"/>
        <v>0</v>
      </c>
    </row>
    <row r="180" spans="1:5" ht="25.5">
      <c r="A180" s="191"/>
      <c r="B180" s="16" t="s">
        <v>31</v>
      </c>
      <c r="C180" s="46">
        <f>C181</f>
        <v>18800</v>
      </c>
      <c r="D180" s="46">
        <f>D181</f>
        <v>0</v>
      </c>
      <c r="E180" s="157">
        <f t="shared" si="2"/>
        <v>0</v>
      </c>
    </row>
    <row r="181" spans="1:5">
      <c r="A181" s="191"/>
      <c r="B181" s="15" t="s">
        <v>32</v>
      </c>
      <c r="C181" s="50">
        <v>18800</v>
      </c>
      <c r="D181" s="50"/>
      <c r="E181" s="157">
        <f t="shared" si="2"/>
        <v>0</v>
      </c>
    </row>
    <row r="182" spans="1:5">
      <c r="A182" s="191"/>
      <c r="B182" s="43" t="s">
        <v>165</v>
      </c>
      <c r="C182" s="50">
        <f>C183</f>
        <v>395555.56</v>
      </c>
      <c r="D182" s="50">
        <f>D183</f>
        <v>395555.56</v>
      </c>
      <c r="E182" s="157">
        <f t="shared" si="2"/>
        <v>100</v>
      </c>
    </row>
    <row r="183" spans="1:5" ht="25.5">
      <c r="A183" s="191"/>
      <c r="B183" s="16" t="s">
        <v>31</v>
      </c>
      <c r="C183" s="50">
        <f>C184</f>
        <v>395555.56</v>
      </c>
      <c r="D183" s="50">
        <f>D184</f>
        <v>395555.56</v>
      </c>
      <c r="E183" s="157">
        <f t="shared" si="2"/>
        <v>100</v>
      </c>
    </row>
    <row r="184" spans="1:5">
      <c r="A184" s="191"/>
      <c r="B184" s="15" t="s">
        <v>32</v>
      </c>
      <c r="C184" s="50">
        <v>395555.56</v>
      </c>
      <c r="D184" s="50">
        <v>395555.56</v>
      </c>
      <c r="E184" s="157">
        <f t="shared" si="2"/>
        <v>100</v>
      </c>
    </row>
    <row r="185" spans="1:5" ht="25.5">
      <c r="A185" s="184"/>
      <c r="B185" s="43" t="s">
        <v>156</v>
      </c>
      <c r="C185" s="50">
        <f>C186</f>
        <v>567000</v>
      </c>
      <c r="D185" s="50">
        <f>D186</f>
        <v>567000</v>
      </c>
      <c r="E185" s="157">
        <f t="shared" si="2"/>
        <v>100</v>
      </c>
    </row>
    <row r="186" spans="1:5" ht="25.5">
      <c r="A186" s="184"/>
      <c r="B186" s="16" t="s">
        <v>31</v>
      </c>
      <c r="C186" s="50">
        <f>C187</f>
        <v>567000</v>
      </c>
      <c r="D186" s="50">
        <f>D187</f>
        <v>567000</v>
      </c>
      <c r="E186" s="157">
        <f t="shared" si="2"/>
        <v>100</v>
      </c>
    </row>
    <row r="187" spans="1:5">
      <c r="A187" s="184"/>
      <c r="B187" s="15" t="s">
        <v>32</v>
      </c>
      <c r="C187" s="50">
        <v>567000</v>
      </c>
      <c r="D187" s="50">
        <v>567000</v>
      </c>
      <c r="E187" s="157">
        <f t="shared" si="2"/>
        <v>100</v>
      </c>
    </row>
    <row r="188" spans="1:5" ht="25.5">
      <c r="A188" s="184"/>
      <c r="B188" s="43" t="s">
        <v>142</v>
      </c>
      <c r="C188" s="57">
        <f>C189</f>
        <v>489866.67</v>
      </c>
      <c r="D188" s="57">
        <f>D189</f>
        <v>489866.67</v>
      </c>
      <c r="E188" s="157">
        <f t="shared" si="2"/>
        <v>100</v>
      </c>
    </row>
    <row r="189" spans="1:5" ht="25.5">
      <c r="A189" s="184"/>
      <c r="B189" s="16" t="s">
        <v>31</v>
      </c>
      <c r="C189" s="57">
        <f>C190</f>
        <v>489866.67</v>
      </c>
      <c r="D189" s="57">
        <f>D190</f>
        <v>489866.67</v>
      </c>
      <c r="E189" s="157">
        <f t="shared" si="2"/>
        <v>100</v>
      </c>
    </row>
    <row r="190" spans="1:5">
      <c r="A190" s="184"/>
      <c r="B190" s="15" t="s">
        <v>32</v>
      </c>
      <c r="C190" s="50">
        <v>489866.67</v>
      </c>
      <c r="D190" s="50">
        <v>489866.67</v>
      </c>
      <c r="E190" s="157">
        <f t="shared" si="2"/>
        <v>100</v>
      </c>
    </row>
    <row r="191" spans="1:5" ht="51">
      <c r="A191" s="122"/>
      <c r="B191" s="43" t="s">
        <v>179</v>
      </c>
      <c r="C191" s="50">
        <f>C192</f>
        <v>764210.53</v>
      </c>
      <c r="D191" s="50">
        <f>D192</f>
        <v>764210.53</v>
      </c>
      <c r="E191" s="157">
        <f t="shared" si="2"/>
        <v>100</v>
      </c>
    </row>
    <row r="192" spans="1:5" ht="25.5">
      <c r="A192" s="122"/>
      <c r="B192" s="16" t="s">
        <v>31</v>
      </c>
      <c r="C192" s="50">
        <f>C193</f>
        <v>764210.53</v>
      </c>
      <c r="D192" s="50">
        <f>D193</f>
        <v>764210.53</v>
      </c>
      <c r="E192" s="157">
        <f t="shared" si="2"/>
        <v>100</v>
      </c>
    </row>
    <row r="193" spans="1:5">
      <c r="A193" s="122"/>
      <c r="B193" s="15" t="s">
        <v>32</v>
      </c>
      <c r="C193" s="50">
        <v>764210.53</v>
      </c>
      <c r="D193" s="50">
        <v>764210.53</v>
      </c>
      <c r="E193" s="157">
        <f t="shared" si="2"/>
        <v>100</v>
      </c>
    </row>
    <row r="194" spans="1:5" ht="32.25" customHeight="1">
      <c r="A194" s="30" t="s">
        <v>69</v>
      </c>
      <c r="B194" s="17" t="s">
        <v>68</v>
      </c>
      <c r="C194" s="47">
        <f>C195+C198+C201+C204+C210+C213+C207</f>
        <v>16504957.27</v>
      </c>
      <c r="D194" s="47">
        <f>D195+D198+D201+D204+D210+D213+D207</f>
        <v>16499934.539999999</v>
      </c>
      <c r="E194" s="156">
        <f t="shared" si="2"/>
        <v>99.969568355023071</v>
      </c>
    </row>
    <row r="195" spans="1:5">
      <c r="A195" s="183"/>
      <c r="B195" s="44" t="s">
        <v>162</v>
      </c>
      <c r="C195" s="53">
        <f>C196</f>
        <v>144730</v>
      </c>
      <c r="D195" s="53">
        <f>D196</f>
        <v>144730</v>
      </c>
      <c r="E195" s="158">
        <f t="shared" ref="E195:E258" si="3">D195/C195*100</f>
        <v>100</v>
      </c>
    </row>
    <row r="196" spans="1:5" ht="25.5">
      <c r="A196" s="184"/>
      <c r="B196" s="16" t="s">
        <v>31</v>
      </c>
      <c r="C196" s="53">
        <f>C197</f>
        <v>144730</v>
      </c>
      <c r="D196" s="53">
        <f>D197</f>
        <v>144730</v>
      </c>
      <c r="E196" s="158">
        <f t="shared" si="3"/>
        <v>100</v>
      </c>
    </row>
    <row r="197" spans="1:5">
      <c r="A197" s="184"/>
      <c r="B197" s="15" t="s">
        <v>32</v>
      </c>
      <c r="C197" s="50">
        <v>144730</v>
      </c>
      <c r="D197" s="50">
        <v>144730</v>
      </c>
      <c r="E197" s="158">
        <f t="shared" si="3"/>
        <v>100</v>
      </c>
    </row>
    <row r="198" spans="1:5">
      <c r="A198" s="184"/>
      <c r="B198" s="15" t="s">
        <v>70</v>
      </c>
      <c r="C198" s="46">
        <f>C199</f>
        <v>31400</v>
      </c>
      <c r="D198" s="46">
        <f>D199</f>
        <v>31400</v>
      </c>
      <c r="E198" s="158">
        <f t="shared" si="3"/>
        <v>100</v>
      </c>
    </row>
    <row r="199" spans="1:5" ht="25.5">
      <c r="A199" s="184"/>
      <c r="B199" s="16" t="s">
        <v>31</v>
      </c>
      <c r="C199" s="46">
        <f>C200</f>
        <v>31400</v>
      </c>
      <c r="D199" s="46">
        <f>D200</f>
        <v>31400</v>
      </c>
      <c r="E199" s="158">
        <f t="shared" si="3"/>
        <v>100</v>
      </c>
    </row>
    <row r="200" spans="1:5">
      <c r="A200" s="184"/>
      <c r="B200" s="15" t="s">
        <v>32</v>
      </c>
      <c r="C200" s="50">
        <v>31400</v>
      </c>
      <c r="D200" s="50">
        <v>31400</v>
      </c>
      <c r="E200" s="158">
        <f t="shared" si="3"/>
        <v>100</v>
      </c>
    </row>
    <row r="201" spans="1:5">
      <c r="A201" s="184"/>
      <c r="B201" s="15" t="s">
        <v>71</v>
      </c>
      <c r="C201" s="46">
        <f>C202</f>
        <v>14169024.880000001</v>
      </c>
      <c r="D201" s="46">
        <f>D202</f>
        <v>14169002.15</v>
      </c>
      <c r="E201" s="158">
        <f t="shared" si="3"/>
        <v>99.999839579645084</v>
      </c>
    </row>
    <row r="202" spans="1:5" ht="25.5">
      <c r="A202" s="184"/>
      <c r="B202" s="16" t="s">
        <v>31</v>
      </c>
      <c r="C202" s="46">
        <f>C203</f>
        <v>14169024.880000001</v>
      </c>
      <c r="D202" s="46">
        <f>D203</f>
        <v>14169002.15</v>
      </c>
      <c r="E202" s="158">
        <f t="shared" si="3"/>
        <v>99.999839579645084</v>
      </c>
    </row>
    <row r="203" spans="1:5">
      <c r="A203" s="184"/>
      <c r="B203" s="15" t="s">
        <v>32</v>
      </c>
      <c r="C203" s="50">
        <v>14169024.880000001</v>
      </c>
      <c r="D203" s="50">
        <v>14169002.15</v>
      </c>
      <c r="E203" s="158">
        <f t="shared" si="3"/>
        <v>99.999839579645084</v>
      </c>
    </row>
    <row r="204" spans="1:5" ht="51">
      <c r="A204" s="184"/>
      <c r="B204" s="43" t="s">
        <v>199</v>
      </c>
      <c r="C204" s="57">
        <f>C205</f>
        <v>96000</v>
      </c>
      <c r="D204" s="57">
        <f>D205</f>
        <v>91000</v>
      </c>
      <c r="E204" s="158">
        <f t="shared" si="3"/>
        <v>94.791666666666657</v>
      </c>
    </row>
    <row r="205" spans="1:5" ht="25.5">
      <c r="A205" s="184"/>
      <c r="B205" s="16" t="s">
        <v>31</v>
      </c>
      <c r="C205" s="57">
        <f>C206</f>
        <v>96000</v>
      </c>
      <c r="D205" s="57">
        <f>D206</f>
        <v>91000</v>
      </c>
      <c r="E205" s="158">
        <f t="shared" si="3"/>
        <v>94.791666666666657</v>
      </c>
    </row>
    <row r="206" spans="1:5">
      <c r="A206" s="185"/>
      <c r="B206" s="15" t="s">
        <v>32</v>
      </c>
      <c r="C206" s="50">
        <v>96000</v>
      </c>
      <c r="D206" s="50">
        <v>91000</v>
      </c>
      <c r="E206" s="158">
        <f t="shared" si="3"/>
        <v>94.791666666666657</v>
      </c>
    </row>
    <row r="207" spans="1:5" ht="25.5">
      <c r="A207" s="141"/>
      <c r="B207" s="43" t="s">
        <v>195</v>
      </c>
      <c r="C207" s="50">
        <f>C208</f>
        <v>604555.12</v>
      </c>
      <c r="D207" s="50">
        <f>D208</f>
        <v>604555.12</v>
      </c>
      <c r="E207" s="158">
        <f t="shared" si="3"/>
        <v>100</v>
      </c>
    </row>
    <row r="208" spans="1:5" ht="25.5">
      <c r="A208" s="141"/>
      <c r="B208" s="16" t="s">
        <v>31</v>
      </c>
      <c r="C208" s="50">
        <f>C209</f>
        <v>604555.12</v>
      </c>
      <c r="D208" s="50">
        <f>D209</f>
        <v>604555.12</v>
      </c>
      <c r="E208" s="158">
        <f t="shared" si="3"/>
        <v>100</v>
      </c>
    </row>
    <row r="209" spans="1:7">
      <c r="A209" s="141"/>
      <c r="B209" s="15" t="s">
        <v>32</v>
      </c>
      <c r="C209" s="50">
        <v>604555.12</v>
      </c>
      <c r="D209" s="50">
        <v>604555.12</v>
      </c>
      <c r="E209" s="158">
        <f t="shared" si="3"/>
        <v>100</v>
      </c>
    </row>
    <row r="210" spans="1:7" ht="51">
      <c r="A210" s="125"/>
      <c r="B210" s="43" t="s">
        <v>182</v>
      </c>
      <c r="C210" s="50">
        <f>C211</f>
        <v>805270</v>
      </c>
      <c r="D210" s="50">
        <f>D211</f>
        <v>805270</v>
      </c>
      <c r="E210" s="158">
        <f t="shared" si="3"/>
        <v>100</v>
      </c>
    </row>
    <row r="211" spans="1:7" ht="25.5">
      <c r="A211" s="125"/>
      <c r="B211" s="16" t="s">
        <v>31</v>
      </c>
      <c r="C211" s="50">
        <f>C212</f>
        <v>805270</v>
      </c>
      <c r="D211" s="50">
        <f>D212</f>
        <v>805270</v>
      </c>
      <c r="E211" s="158">
        <f t="shared" si="3"/>
        <v>100</v>
      </c>
    </row>
    <row r="212" spans="1:7">
      <c r="A212" s="125"/>
      <c r="B212" s="15" t="s">
        <v>32</v>
      </c>
      <c r="C212" s="50">
        <v>805270</v>
      </c>
      <c r="D212" s="50">
        <v>805270</v>
      </c>
      <c r="E212" s="158">
        <f t="shared" si="3"/>
        <v>100</v>
      </c>
    </row>
    <row r="213" spans="1:7" ht="51">
      <c r="A213" s="125"/>
      <c r="B213" s="43" t="s">
        <v>183</v>
      </c>
      <c r="C213" s="50">
        <f>C214</f>
        <v>653977.27</v>
      </c>
      <c r="D213" s="50">
        <f>D214</f>
        <v>653977.27</v>
      </c>
      <c r="E213" s="158">
        <f t="shared" si="3"/>
        <v>100</v>
      </c>
    </row>
    <row r="214" spans="1:7" ht="25.5">
      <c r="A214" s="125"/>
      <c r="B214" s="16" t="s">
        <v>31</v>
      </c>
      <c r="C214" s="50">
        <f>C215</f>
        <v>653977.27</v>
      </c>
      <c r="D214" s="50">
        <f>D215</f>
        <v>653977.27</v>
      </c>
      <c r="E214" s="158">
        <f t="shared" si="3"/>
        <v>100</v>
      </c>
    </row>
    <row r="215" spans="1:7">
      <c r="A215" s="125"/>
      <c r="B215" s="15" t="s">
        <v>32</v>
      </c>
      <c r="C215" s="50">
        <v>653977.27</v>
      </c>
      <c r="D215" s="50">
        <v>653977.27</v>
      </c>
      <c r="E215" s="158">
        <f t="shared" si="3"/>
        <v>100</v>
      </c>
    </row>
    <row r="216" spans="1:7">
      <c r="A216" s="30"/>
      <c r="B216" s="15"/>
      <c r="C216" s="57"/>
      <c r="D216" s="57"/>
      <c r="E216" s="159"/>
    </row>
    <row r="217" spans="1:7" ht="45">
      <c r="A217" s="10" t="s">
        <v>10</v>
      </c>
      <c r="B217" s="20" t="s">
        <v>103</v>
      </c>
      <c r="C217" s="48">
        <f>+C218</f>
        <v>50000</v>
      </c>
      <c r="D217" s="48">
        <f>+D218</f>
        <v>50000</v>
      </c>
      <c r="E217" s="155">
        <f t="shared" si="3"/>
        <v>100</v>
      </c>
      <c r="F217" s="198" t="s">
        <v>205</v>
      </c>
      <c r="G217" s="200"/>
    </row>
    <row r="218" spans="1:7">
      <c r="A218" s="135"/>
      <c r="B218" s="142" t="s">
        <v>196</v>
      </c>
      <c r="C218" s="49">
        <f>C219</f>
        <v>50000</v>
      </c>
      <c r="D218" s="49">
        <f>D219</f>
        <v>50000</v>
      </c>
      <c r="E218" s="157">
        <f t="shared" si="3"/>
        <v>100</v>
      </c>
    </row>
    <row r="219" spans="1:7">
      <c r="A219" s="135"/>
      <c r="B219" s="29" t="s">
        <v>37</v>
      </c>
      <c r="C219" s="49">
        <f>C220</f>
        <v>50000</v>
      </c>
      <c r="D219" s="49">
        <f>D220</f>
        <v>50000</v>
      </c>
      <c r="E219" s="157">
        <f t="shared" si="3"/>
        <v>100</v>
      </c>
    </row>
    <row r="220" spans="1:7" ht="25.5">
      <c r="A220" s="135"/>
      <c r="B220" s="18" t="s">
        <v>38</v>
      </c>
      <c r="C220" s="49">
        <v>50000</v>
      </c>
      <c r="D220" s="49">
        <v>50000</v>
      </c>
      <c r="E220" s="157">
        <f t="shared" si="3"/>
        <v>100</v>
      </c>
    </row>
    <row r="221" spans="1:7" ht="27" customHeight="1">
      <c r="A221" s="42"/>
      <c r="B221" s="15"/>
      <c r="C221" s="46"/>
      <c r="D221" s="46"/>
      <c r="E221" s="157"/>
    </row>
    <row r="222" spans="1:7" ht="27.75" customHeight="1">
      <c r="A222" s="10" t="s">
        <v>3</v>
      </c>
      <c r="B222" s="21" t="s">
        <v>114</v>
      </c>
      <c r="C222" s="48">
        <f>C223+C227</f>
        <v>3686991</v>
      </c>
      <c r="D222" s="48">
        <f>D223+D227</f>
        <v>3686991</v>
      </c>
      <c r="E222" s="155">
        <f t="shared" si="3"/>
        <v>100</v>
      </c>
      <c r="F222" s="198" t="s">
        <v>204</v>
      </c>
      <c r="G222" s="199"/>
    </row>
    <row r="223" spans="1:7" ht="27.75" customHeight="1">
      <c r="A223" s="12" t="s">
        <v>92</v>
      </c>
      <c r="B223" s="45" t="s">
        <v>89</v>
      </c>
      <c r="C223" s="47">
        <f t="shared" ref="C223:D225" si="4">C224</f>
        <v>50000</v>
      </c>
      <c r="D223" s="47">
        <f t="shared" si="4"/>
        <v>50000</v>
      </c>
      <c r="E223" s="156">
        <f t="shared" si="3"/>
        <v>100</v>
      </c>
    </row>
    <row r="224" spans="1:7" ht="27.75" customHeight="1">
      <c r="A224" s="196"/>
      <c r="B224" s="44" t="s">
        <v>90</v>
      </c>
      <c r="C224" s="53">
        <f t="shared" si="4"/>
        <v>50000</v>
      </c>
      <c r="D224" s="53">
        <f t="shared" si="4"/>
        <v>50000</v>
      </c>
      <c r="E224" s="158">
        <f t="shared" si="3"/>
        <v>100</v>
      </c>
    </row>
    <row r="225" spans="1:7" ht="15" customHeight="1">
      <c r="A225" s="196"/>
      <c r="B225" s="18" t="s">
        <v>27</v>
      </c>
      <c r="C225" s="53">
        <f t="shared" si="4"/>
        <v>50000</v>
      </c>
      <c r="D225" s="53">
        <f t="shared" si="4"/>
        <v>50000</v>
      </c>
      <c r="E225" s="158">
        <f t="shared" si="3"/>
        <v>100</v>
      </c>
    </row>
    <row r="226" spans="1:7" ht="27.75" customHeight="1">
      <c r="A226" s="196"/>
      <c r="B226" s="19" t="s">
        <v>28</v>
      </c>
      <c r="C226" s="50">
        <v>50000</v>
      </c>
      <c r="D226" s="50">
        <v>50000</v>
      </c>
      <c r="E226" s="158">
        <f t="shared" si="3"/>
        <v>100</v>
      </c>
    </row>
    <row r="227" spans="1:7" ht="15.75" customHeight="1">
      <c r="A227" s="31" t="s">
        <v>93</v>
      </c>
      <c r="B227" s="45" t="s">
        <v>147</v>
      </c>
      <c r="C227" s="47">
        <f>C228+C231+C234</f>
        <v>3636991</v>
      </c>
      <c r="D227" s="47">
        <f>D228+D231+D234</f>
        <v>3636991</v>
      </c>
      <c r="E227" s="156">
        <f t="shared" si="3"/>
        <v>100</v>
      </c>
    </row>
    <row r="228" spans="1:7" ht="17.25" customHeight="1">
      <c r="A228" s="181"/>
      <c r="B228" s="19" t="s">
        <v>91</v>
      </c>
      <c r="C228" s="53">
        <f>C229</f>
        <v>3384294.64</v>
      </c>
      <c r="D228" s="53">
        <f>D229</f>
        <v>3384294.64</v>
      </c>
      <c r="E228" s="158">
        <f t="shared" si="3"/>
        <v>100</v>
      </c>
    </row>
    <row r="229" spans="1:7" ht="27.75" customHeight="1">
      <c r="A229" s="179"/>
      <c r="B229" s="19" t="s">
        <v>31</v>
      </c>
      <c r="C229" s="53">
        <f>C230</f>
        <v>3384294.64</v>
      </c>
      <c r="D229" s="53">
        <f>D230</f>
        <v>3384294.64</v>
      </c>
      <c r="E229" s="158">
        <f t="shared" si="3"/>
        <v>100</v>
      </c>
    </row>
    <row r="230" spans="1:7" ht="14.25" customHeight="1">
      <c r="A230" s="179"/>
      <c r="B230" s="19" t="s">
        <v>32</v>
      </c>
      <c r="C230" s="50">
        <v>3384294.64</v>
      </c>
      <c r="D230" s="50">
        <v>3384294.64</v>
      </c>
      <c r="E230" s="158">
        <f t="shared" si="3"/>
        <v>100</v>
      </c>
    </row>
    <row r="231" spans="1:7" ht="42" customHeight="1">
      <c r="A231" s="179"/>
      <c r="B231" s="19" t="s">
        <v>63</v>
      </c>
      <c r="C231" s="53">
        <f>C232</f>
        <v>99012.15</v>
      </c>
      <c r="D231" s="53">
        <f>D232</f>
        <v>99012.15</v>
      </c>
      <c r="E231" s="158">
        <f t="shared" si="3"/>
        <v>100</v>
      </c>
    </row>
    <row r="232" spans="1:7" ht="27.75" customHeight="1">
      <c r="A232" s="179"/>
      <c r="B232" s="19" t="s">
        <v>31</v>
      </c>
      <c r="C232" s="53">
        <f>C233</f>
        <v>99012.15</v>
      </c>
      <c r="D232" s="53">
        <f>D233</f>
        <v>99012.15</v>
      </c>
      <c r="E232" s="158">
        <f t="shared" si="3"/>
        <v>100</v>
      </c>
    </row>
    <row r="233" spans="1:7" ht="14.25" customHeight="1">
      <c r="A233" s="179"/>
      <c r="B233" s="19" t="s">
        <v>32</v>
      </c>
      <c r="C233" s="50">
        <v>99012.15</v>
      </c>
      <c r="D233" s="50">
        <v>99012.15</v>
      </c>
      <c r="E233" s="158">
        <f t="shared" si="3"/>
        <v>100</v>
      </c>
    </row>
    <row r="234" spans="1:7" ht="51">
      <c r="A234" s="179"/>
      <c r="B234" s="43" t="s">
        <v>179</v>
      </c>
      <c r="C234" s="50">
        <f>C235</f>
        <v>153684.21</v>
      </c>
      <c r="D234" s="50">
        <f>D235</f>
        <v>153684.21</v>
      </c>
      <c r="E234" s="157">
        <f t="shared" si="3"/>
        <v>100</v>
      </c>
    </row>
    <row r="235" spans="1:7" ht="25.5">
      <c r="A235" s="179"/>
      <c r="B235" s="16" t="s">
        <v>31</v>
      </c>
      <c r="C235" s="50">
        <f>C236</f>
        <v>153684.21</v>
      </c>
      <c r="D235" s="50">
        <f>D236</f>
        <v>153684.21</v>
      </c>
      <c r="E235" s="157">
        <f t="shared" si="3"/>
        <v>100</v>
      </c>
    </row>
    <row r="236" spans="1:7">
      <c r="A236" s="179"/>
      <c r="B236" s="15" t="s">
        <v>32</v>
      </c>
      <c r="C236" s="50">
        <v>153684.21</v>
      </c>
      <c r="D236" s="50">
        <v>153684.21</v>
      </c>
      <c r="E236" s="157">
        <f t="shared" si="3"/>
        <v>100</v>
      </c>
    </row>
    <row r="237" spans="1:7">
      <c r="A237" s="182"/>
      <c r="B237" s="15"/>
      <c r="C237" s="46"/>
      <c r="D237" s="46"/>
      <c r="E237" s="157"/>
    </row>
    <row r="238" spans="1:7" ht="51">
      <c r="A238" s="40" t="s">
        <v>4</v>
      </c>
      <c r="B238" s="17" t="s">
        <v>104</v>
      </c>
      <c r="C238" s="47">
        <f>+C242+C259+C245+C252+C239</f>
        <v>4088437.21</v>
      </c>
      <c r="D238" s="47">
        <f>+D242+D259+D245+D252+D239</f>
        <v>3880050.9699999997</v>
      </c>
      <c r="E238" s="156">
        <f t="shared" si="3"/>
        <v>94.903034355271416</v>
      </c>
      <c r="F238" s="198" t="s">
        <v>205</v>
      </c>
      <c r="G238" s="200"/>
    </row>
    <row r="239" spans="1:7">
      <c r="A239" s="31"/>
      <c r="B239" s="43" t="s">
        <v>172</v>
      </c>
      <c r="C239" s="53">
        <f>C240</f>
        <v>127116</v>
      </c>
      <c r="D239" s="53">
        <f>D240</f>
        <v>127116</v>
      </c>
      <c r="E239" s="158">
        <f t="shared" si="3"/>
        <v>100</v>
      </c>
    </row>
    <row r="240" spans="1:7">
      <c r="A240" s="31"/>
      <c r="B240" s="18" t="s">
        <v>27</v>
      </c>
      <c r="C240" s="53">
        <f>C241</f>
        <v>127116</v>
      </c>
      <c r="D240" s="53">
        <f>D241</f>
        <v>127116</v>
      </c>
      <c r="E240" s="158">
        <f t="shared" si="3"/>
        <v>100</v>
      </c>
    </row>
    <row r="241" spans="1:5" ht="25.5">
      <c r="A241" s="31"/>
      <c r="B241" s="19" t="s">
        <v>28</v>
      </c>
      <c r="C241" s="49">
        <v>127116</v>
      </c>
      <c r="D241" s="49">
        <v>127116</v>
      </c>
      <c r="E241" s="158">
        <f t="shared" si="3"/>
        <v>100</v>
      </c>
    </row>
    <row r="242" spans="1:5">
      <c r="A242" s="179"/>
      <c r="B242" s="44" t="s">
        <v>97</v>
      </c>
      <c r="C242" s="53">
        <f>C243</f>
        <v>60000</v>
      </c>
      <c r="D242" s="53">
        <f>D243</f>
        <v>60000</v>
      </c>
      <c r="E242" s="158">
        <f t="shared" si="3"/>
        <v>100</v>
      </c>
    </row>
    <row r="243" spans="1:5">
      <c r="A243" s="179"/>
      <c r="B243" s="15" t="s">
        <v>34</v>
      </c>
      <c r="C243" s="46">
        <f>C244</f>
        <v>60000</v>
      </c>
      <c r="D243" s="46">
        <f>D244</f>
        <v>60000</v>
      </c>
      <c r="E243" s="157">
        <f t="shared" si="3"/>
        <v>100</v>
      </c>
    </row>
    <row r="244" spans="1:5">
      <c r="A244" s="179"/>
      <c r="B244" s="43" t="s">
        <v>35</v>
      </c>
      <c r="C244" s="49">
        <v>60000</v>
      </c>
      <c r="D244" s="49">
        <v>60000</v>
      </c>
      <c r="E244" s="157">
        <f t="shared" si="3"/>
        <v>100</v>
      </c>
    </row>
    <row r="245" spans="1:5" ht="38.25">
      <c r="A245" s="91"/>
      <c r="B245" s="77" t="s">
        <v>138</v>
      </c>
      <c r="C245" s="49">
        <f>C246+C248+C250</f>
        <v>550600</v>
      </c>
      <c r="D245" s="49">
        <f>D246+D248+D250</f>
        <v>508241.86</v>
      </c>
      <c r="E245" s="157">
        <f t="shared" si="3"/>
        <v>92.306912459135475</v>
      </c>
    </row>
    <row r="246" spans="1:5" ht="38.25">
      <c r="A246" s="91"/>
      <c r="B246" s="43" t="s">
        <v>42</v>
      </c>
      <c r="C246" s="49">
        <f>C247</f>
        <v>260600</v>
      </c>
      <c r="D246" s="49">
        <f>D247</f>
        <v>246052.32</v>
      </c>
      <c r="E246" s="157">
        <f t="shared" si="3"/>
        <v>94.417620874904074</v>
      </c>
    </row>
    <row r="247" spans="1:5">
      <c r="A247" s="91"/>
      <c r="B247" s="43" t="s">
        <v>49</v>
      </c>
      <c r="C247" s="49">
        <v>260600</v>
      </c>
      <c r="D247" s="49">
        <v>246052.32</v>
      </c>
      <c r="E247" s="157">
        <f t="shared" si="3"/>
        <v>94.417620874904074</v>
      </c>
    </row>
    <row r="248" spans="1:5">
      <c r="A248" s="91"/>
      <c r="B248" s="18" t="s">
        <v>27</v>
      </c>
      <c r="C248" s="49">
        <f>C249</f>
        <v>280000</v>
      </c>
      <c r="D248" s="49">
        <f>D249</f>
        <v>252264.54</v>
      </c>
      <c r="E248" s="157">
        <f t="shared" si="3"/>
        <v>90.094478571428567</v>
      </c>
    </row>
    <row r="249" spans="1:5" ht="25.5">
      <c r="A249" s="91"/>
      <c r="B249" s="19" t="s">
        <v>28</v>
      </c>
      <c r="C249" s="49">
        <v>280000</v>
      </c>
      <c r="D249" s="49">
        <v>252264.54</v>
      </c>
      <c r="E249" s="157">
        <f t="shared" si="3"/>
        <v>90.094478571428567</v>
      </c>
    </row>
    <row r="250" spans="1:5">
      <c r="A250" s="115"/>
      <c r="B250" s="76" t="s">
        <v>37</v>
      </c>
      <c r="C250" s="49">
        <f>C251</f>
        <v>10000</v>
      </c>
      <c r="D250" s="49">
        <f>D251</f>
        <v>9925</v>
      </c>
      <c r="E250" s="157">
        <f t="shared" si="3"/>
        <v>99.25</v>
      </c>
    </row>
    <row r="251" spans="1:5">
      <c r="A251" s="115"/>
      <c r="B251" s="76" t="s">
        <v>48</v>
      </c>
      <c r="C251" s="49">
        <v>10000</v>
      </c>
      <c r="D251" s="49">
        <v>9925</v>
      </c>
      <c r="E251" s="157">
        <f t="shared" si="3"/>
        <v>99.25</v>
      </c>
    </row>
    <row r="252" spans="1:5" ht="38.25">
      <c r="A252" s="91"/>
      <c r="B252" s="77" t="s">
        <v>139</v>
      </c>
      <c r="C252" s="49">
        <f>C253+C255+C257</f>
        <v>953600</v>
      </c>
      <c r="D252" s="49">
        <f>D253+D255+D257</f>
        <v>817537.11</v>
      </c>
      <c r="E252" s="157">
        <f t="shared" si="3"/>
        <v>85.731660025167784</v>
      </c>
    </row>
    <row r="253" spans="1:5" ht="38.25">
      <c r="A253" s="91"/>
      <c r="B253" s="43" t="s">
        <v>42</v>
      </c>
      <c r="C253" s="49">
        <f>C254</f>
        <v>353600</v>
      </c>
      <c r="D253" s="49">
        <f>D254</f>
        <v>346466.6</v>
      </c>
      <c r="E253" s="157">
        <f t="shared" si="3"/>
        <v>97.982635746606334</v>
      </c>
    </row>
    <row r="254" spans="1:5">
      <c r="A254" s="91"/>
      <c r="B254" s="43" t="s">
        <v>49</v>
      </c>
      <c r="C254" s="49">
        <v>353600</v>
      </c>
      <c r="D254" s="49">
        <v>346466.6</v>
      </c>
      <c r="E254" s="157">
        <f t="shared" si="3"/>
        <v>97.982635746606334</v>
      </c>
    </row>
    <row r="255" spans="1:5">
      <c r="A255" s="91"/>
      <c r="B255" s="18" t="s">
        <v>27</v>
      </c>
      <c r="C255" s="49">
        <f>C256</f>
        <v>540000</v>
      </c>
      <c r="D255" s="49">
        <f>D256</f>
        <v>471070.51</v>
      </c>
      <c r="E255" s="157">
        <f t="shared" si="3"/>
        <v>87.23527962962963</v>
      </c>
    </row>
    <row r="256" spans="1:5" ht="25.5">
      <c r="A256" s="91"/>
      <c r="B256" s="19" t="s">
        <v>28</v>
      </c>
      <c r="C256" s="49">
        <v>540000</v>
      </c>
      <c r="D256" s="49">
        <v>471070.51</v>
      </c>
      <c r="E256" s="157">
        <f t="shared" si="3"/>
        <v>87.23527962962963</v>
      </c>
    </row>
    <row r="257" spans="1:7">
      <c r="A257" s="91"/>
      <c r="B257" s="15" t="s">
        <v>34</v>
      </c>
      <c r="C257" s="49">
        <f>C258</f>
        <v>60000</v>
      </c>
      <c r="D257" s="49">
        <f>D258</f>
        <v>0</v>
      </c>
      <c r="E257" s="157">
        <f t="shared" si="3"/>
        <v>0</v>
      </c>
    </row>
    <row r="258" spans="1:7">
      <c r="A258" s="91"/>
      <c r="B258" s="15" t="s">
        <v>94</v>
      </c>
      <c r="C258" s="49">
        <v>60000</v>
      </c>
      <c r="D258" s="49"/>
      <c r="E258" s="157">
        <f t="shared" si="3"/>
        <v>0</v>
      </c>
    </row>
    <row r="259" spans="1:7" ht="25.5">
      <c r="A259" s="91"/>
      <c r="B259" s="77" t="s">
        <v>136</v>
      </c>
      <c r="C259" s="49">
        <f>C260</f>
        <v>2397121.21</v>
      </c>
      <c r="D259" s="49">
        <f>D260</f>
        <v>2367156</v>
      </c>
      <c r="E259" s="157">
        <f t="shared" ref="E259:E319" si="5">D259/C259*100</f>
        <v>98.7499501537513</v>
      </c>
    </row>
    <row r="260" spans="1:7">
      <c r="A260" s="91"/>
      <c r="B260" s="18" t="s">
        <v>27</v>
      </c>
      <c r="C260" s="49">
        <f>C261</f>
        <v>2397121.21</v>
      </c>
      <c r="D260" s="49">
        <f>D261</f>
        <v>2367156</v>
      </c>
      <c r="E260" s="157">
        <f t="shared" si="5"/>
        <v>98.7499501537513</v>
      </c>
    </row>
    <row r="261" spans="1:7" ht="25.5">
      <c r="A261" s="91"/>
      <c r="B261" s="19" t="s">
        <v>28</v>
      </c>
      <c r="C261" s="49">
        <v>2397121.21</v>
      </c>
      <c r="D261" s="49">
        <v>2367156</v>
      </c>
      <c r="E261" s="157">
        <f t="shared" si="5"/>
        <v>98.7499501537513</v>
      </c>
    </row>
    <row r="262" spans="1:7">
      <c r="A262" s="62"/>
      <c r="B262" s="15"/>
      <c r="C262" s="46"/>
      <c r="D262" s="46"/>
      <c r="E262" s="157"/>
    </row>
    <row r="263" spans="1:7" ht="54" customHeight="1">
      <c r="A263" s="10" t="s">
        <v>5</v>
      </c>
      <c r="B263" s="23" t="s">
        <v>159</v>
      </c>
      <c r="C263" s="47">
        <f>C270+C273+C264+C267</f>
        <v>5353599.3600000003</v>
      </c>
      <c r="D263" s="47">
        <f>D270+D273+D264+D267</f>
        <v>2970349.3600000003</v>
      </c>
      <c r="E263" s="156">
        <f t="shared" si="5"/>
        <v>55.483220918496222</v>
      </c>
      <c r="F263" s="198" t="s">
        <v>206</v>
      </c>
      <c r="G263" s="200"/>
    </row>
    <row r="264" spans="1:7">
      <c r="A264" s="139"/>
      <c r="B264" s="143" t="s">
        <v>197</v>
      </c>
      <c r="C264" s="53">
        <f>C265</f>
        <v>1800000</v>
      </c>
      <c r="D264" s="53">
        <f>D265</f>
        <v>0</v>
      </c>
      <c r="E264" s="157">
        <f t="shared" si="5"/>
        <v>0</v>
      </c>
    </row>
    <row r="265" spans="1:7" ht="25.5">
      <c r="A265" s="139"/>
      <c r="B265" s="143" t="s">
        <v>95</v>
      </c>
      <c r="C265" s="53">
        <f>C266</f>
        <v>1800000</v>
      </c>
      <c r="D265" s="53">
        <f>D266</f>
        <v>0</v>
      </c>
      <c r="E265" s="157">
        <f t="shared" si="5"/>
        <v>0</v>
      </c>
    </row>
    <row r="266" spans="1:7">
      <c r="A266" s="139"/>
      <c r="B266" s="143" t="s">
        <v>96</v>
      </c>
      <c r="C266" s="53">
        <v>1800000</v>
      </c>
      <c r="D266" s="53"/>
      <c r="E266" s="157">
        <f t="shared" si="5"/>
        <v>0</v>
      </c>
    </row>
    <row r="267" spans="1:7">
      <c r="A267" s="139"/>
      <c r="B267" s="143" t="s">
        <v>198</v>
      </c>
      <c r="C267" s="53">
        <f>C268</f>
        <v>800000</v>
      </c>
      <c r="D267" s="53">
        <f>D268</f>
        <v>216750</v>
      </c>
      <c r="E267" s="157">
        <f t="shared" si="5"/>
        <v>27.09375</v>
      </c>
    </row>
    <row r="268" spans="1:7" ht="25.5">
      <c r="A268" s="139"/>
      <c r="B268" s="16" t="s">
        <v>31</v>
      </c>
      <c r="C268" s="53">
        <f>C269</f>
        <v>800000</v>
      </c>
      <c r="D268" s="53">
        <f>D269</f>
        <v>216750</v>
      </c>
      <c r="E268" s="157">
        <f t="shared" si="5"/>
        <v>27.09375</v>
      </c>
    </row>
    <row r="269" spans="1:7">
      <c r="A269" s="139"/>
      <c r="B269" s="15" t="s">
        <v>32</v>
      </c>
      <c r="C269" s="50">
        <v>800000</v>
      </c>
      <c r="D269" s="50">
        <v>216750</v>
      </c>
      <c r="E269" s="157">
        <f t="shared" si="5"/>
        <v>27.09375</v>
      </c>
    </row>
    <row r="270" spans="1:7">
      <c r="A270" s="178"/>
      <c r="B270" s="43" t="s">
        <v>143</v>
      </c>
      <c r="C270" s="46">
        <f>C271</f>
        <v>1093332.6200000001</v>
      </c>
      <c r="D270" s="46">
        <f>D271</f>
        <v>1093332.6200000001</v>
      </c>
      <c r="E270" s="157">
        <f t="shared" si="5"/>
        <v>100</v>
      </c>
    </row>
    <row r="271" spans="1:7">
      <c r="A271" s="179"/>
      <c r="B271" s="15" t="s">
        <v>29</v>
      </c>
      <c r="C271" s="46">
        <f>C272</f>
        <v>1093332.6200000001</v>
      </c>
      <c r="D271" s="46">
        <f>D272</f>
        <v>1093332.6200000001</v>
      </c>
      <c r="E271" s="157">
        <f t="shared" si="5"/>
        <v>100</v>
      </c>
    </row>
    <row r="272" spans="1:7" ht="13.5" customHeight="1">
      <c r="A272" s="179"/>
      <c r="B272" s="15" t="s">
        <v>30</v>
      </c>
      <c r="C272" s="50">
        <v>1093332.6200000001</v>
      </c>
      <c r="D272" s="50">
        <v>1093332.6200000001</v>
      </c>
      <c r="E272" s="157">
        <f t="shared" si="5"/>
        <v>100</v>
      </c>
    </row>
    <row r="273" spans="1:7" ht="27" customHeight="1">
      <c r="A273" s="108"/>
      <c r="B273" s="43" t="s">
        <v>166</v>
      </c>
      <c r="C273" s="50">
        <f>C274</f>
        <v>1660266.74</v>
      </c>
      <c r="D273" s="50">
        <f>D274</f>
        <v>1660266.74</v>
      </c>
      <c r="E273" s="157">
        <f t="shared" si="5"/>
        <v>100</v>
      </c>
    </row>
    <row r="274" spans="1:7" ht="13.5" customHeight="1">
      <c r="A274" s="108"/>
      <c r="B274" s="15" t="s">
        <v>29</v>
      </c>
      <c r="C274" s="50">
        <f>C275</f>
        <v>1660266.74</v>
      </c>
      <c r="D274" s="50">
        <f>D275</f>
        <v>1660266.74</v>
      </c>
      <c r="E274" s="157">
        <f t="shared" si="5"/>
        <v>100</v>
      </c>
    </row>
    <row r="275" spans="1:7" ht="13.5" customHeight="1">
      <c r="A275" s="108"/>
      <c r="B275" s="15" t="s">
        <v>30</v>
      </c>
      <c r="C275" s="50">
        <v>1660266.74</v>
      </c>
      <c r="D275" s="50">
        <v>1660266.74</v>
      </c>
      <c r="E275" s="157">
        <f t="shared" si="5"/>
        <v>100</v>
      </c>
    </row>
    <row r="276" spans="1:7">
      <c r="A276" s="62"/>
      <c r="B276" s="15"/>
      <c r="C276" s="46"/>
      <c r="D276" s="46"/>
      <c r="E276" s="157"/>
    </row>
    <row r="277" spans="1:7" ht="45" customHeight="1">
      <c r="A277" s="10" t="s">
        <v>6</v>
      </c>
      <c r="B277" s="22" t="s">
        <v>110</v>
      </c>
      <c r="C277" s="47">
        <f>C278+C283+C288</f>
        <v>297891</v>
      </c>
      <c r="D277" s="47">
        <f>D278+D283+D288</f>
        <v>287903.90000000002</v>
      </c>
      <c r="E277" s="156">
        <f t="shared" si="5"/>
        <v>96.647397873718916</v>
      </c>
      <c r="F277" s="198" t="s">
        <v>205</v>
      </c>
      <c r="G277" s="200"/>
    </row>
    <row r="278" spans="1:7">
      <c r="A278" s="178"/>
      <c r="B278" s="15" t="s">
        <v>72</v>
      </c>
      <c r="C278" s="46">
        <f>C279+C281</f>
        <v>68300</v>
      </c>
      <c r="D278" s="46">
        <f>D279+D281</f>
        <v>64032.9</v>
      </c>
      <c r="E278" s="157">
        <f t="shared" si="5"/>
        <v>93.752415812591508</v>
      </c>
    </row>
    <row r="279" spans="1:7">
      <c r="A279" s="179"/>
      <c r="B279" s="18" t="s">
        <v>27</v>
      </c>
      <c r="C279" s="46">
        <f>C280</f>
        <v>54600</v>
      </c>
      <c r="D279" s="46">
        <f>D280</f>
        <v>50332.9</v>
      </c>
      <c r="E279" s="157">
        <f t="shared" si="5"/>
        <v>92.184798534798546</v>
      </c>
    </row>
    <row r="280" spans="1:7" ht="25.5">
      <c r="A280" s="179"/>
      <c r="B280" s="19" t="s">
        <v>28</v>
      </c>
      <c r="C280" s="49">
        <v>54600</v>
      </c>
      <c r="D280" s="49">
        <v>50332.9</v>
      </c>
      <c r="E280" s="157">
        <f t="shared" si="5"/>
        <v>92.184798534798546</v>
      </c>
    </row>
    <row r="281" spans="1:7">
      <c r="A281" s="179"/>
      <c r="B281" s="43" t="s">
        <v>29</v>
      </c>
      <c r="C281" s="49">
        <f>C282</f>
        <v>13700</v>
      </c>
      <c r="D281" s="49">
        <f>D282</f>
        <v>13700</v>
      </c>
      <c r="E281" s="157">
        <f t="shared" si="5"/>
        <v>100</v>
      </c>
    </row>
    <row r="282" spans="1:7">
      <c r="A282" s="179"/>
      <c r="B282" s="43" t="s">
        <v>141</v>
      </c>
      <c r="C282" s="49">
        <v>13700</v>
      </c>
      <c r="D282" s="49">
        <v>13700</v>
      </c>
      <c r="E282" s="157">
        <f t="shared" si="5"/>
        <v>100</v>
      </c>
    </row>
    <row r="283" spans="1:7">
      <c r="A283" s="179"/>
      <c r="B283" s="24" t="s">
        <v>73</v>
      </c>
      <c r="C283" s="46">
        <f>C284+C286</f>
        <v>58205</v>
      </c>
      <c r="D283" s="46">
        <f>D284+D286</f>
        <v>52485</v>
      </c>
      <c r="E283" s="157">
        <f t="shared" si="5"/>
        <v>90.172665578558536</v>
      </c>
    </row>
    <row r="284" spans="1:7">
      <c r="A284" s="179"/>
      <c r="B284" s="18" t="s">
        <v>27</v>
      </c>
      <c r="C284" s="46">
        <f>C285</f>
        <v>48705</v>
      </c>
      <c r="D284" s="46">
        <f>D285</f>
        <v>42985</v>
      </c>
      <c r="E284" s="157">
        <f t="shared" si="5"/>
        <v>88.25582589056566</v>
      </c>
    </row>
    <row r="285" spans="1:7" ht="25.5">
      <c r="A285" s="182"/>
      <c r="B285" s="19" t="s">
        <v>28</v>
      </c>
      <c r="C285" s="49">
        <v>48705</v>
      </c>
      <c r="D285" s="49">
        <v>42985</v>
      </c>
      <c r="E285" s="157">
        <f t="shared" si="5"/>
        <v>88.25582589056566</v>
      </c>
    </row>
    <row r="286" spans="1:7">
      <c r="A286" s="114"/>
      <c r="B286" s="43" t="s">
        <v>29</v>
      </c>
      <c r="C286" s="49">
        <f>C287</f>
        <v>9500</v>
      </c>
      <c r="D286" s="49">
        <f>D287</f>
        <v>9500</v>
      </c>
      <c r="E286" s="157">
        <f t="shared" si="5"/>
        <v>100</v>
      </c>
    </row>
    <row r="287" spans="1:7">
      <c r="A287" s="114"/>
      <c r="B287" s="43" t="s">
        <v>141</v>
      </c>
      <c r="C287" s="49">
        <v>9500</v>
      </c>
      <c r="D287" s="49">
        <v>9500</v>
      </c>
      <c r="E287" s="157">
        <f t="shared" si="5"/>
        <v>100</v>
      </c>
    </row>
    <row r="288" spans="1:7">
      <c r="A288" s="117"/>
      <c r="B288" s="43" t="s">
        <v>170</v>
      </c>
      <c r="C288" s="49">
        <f>C289</f>
        <v>171386</v>
      </c>
      <c r="D288" s="49">
        <f>D289</f>
        <v>171386</v>
      </c>
      <c r="E288" s="157">
        <f t="shared" si="5"/>
        <v>100</v>
      </c>
    </row>
    <row r="289" spans="1:7">
      <c r="A289" s="117"/>
      <c r="B289" s="18" t="s">
        <v>27</v>
      </c>
      <c r="C289" s="49">
        <f>C290</f>
        <v>171386</v>
      </c>
      <c r="D289" s="49">
        <f>D290</f>
        <v>171386</v>
      </c>
      <c r="E289" s="157">
        <f t="shared" si="5"/>
        <v>100</v>
      </c>
    </row>
    <row r="290" spans="1:7" ht="25.5">
      <c r="A290" s="117"/>
      <c r="B290" s="19" t="s">
        <v>28</v>
      </c>
      <c r="C290" s="49">
        <v>171386</v>
      </c>
      <c r="D290" s="49">
        <v>171386</v>
      </c>
      <c r="E290" s="157">
        <f t="shared" si="5"/>
        <v>100</v>
      </c>
    </row>
    <row r="291" spans="1:7">
      <c r="A291" s="63"/>
      <c r="B291" s="24"/>
      <c r="C291" s="46"/>
      <c r="D291" s="46"/>
      <c r="E291" s="157"/>
    </row>
    <row r="292" spans="1:7" ht="78" customHeight="1">
      <c r="A292" s="72">
        <v>8</v>
      </c>
      <c r="B292" s="64" t="s">
        <v>115</v>
      </c>
      <c r="C292" s="48">
        <f>C293+C303+C335+C342</f>
        <v>470276089.27999997</v>
      </c>
      <c r="D292" s="48">
        <f>D293+D303+D335+D342</f>
        <v>169878085.50999996</v>
      </c>
      <c r="E292" s="155">
        <f t="shared" si="5"/>
        <v>36.123053963914252</v>
      </c>
      <c r="F292" s="198" t="s">
        <v>207</v>
      </c>
      <c r="G292" s="201"/>
    </row>
    <row r="293" spans="1:7">
      <c r="A293" s="71" t="s">
        <v>125</v>
      </c>
      <c r="B293" s="67" t="s">
        <v>116</v>
      </c>
      <c r="C293" s="47">
        <f>C294+C297+C300</f>
        <v>880000</v>
      </c>
      <c r="D293" s="47">
        <f>D294+D297+D300</f>
        <v>800000</v>
      </c>
      <c r="E293" s="156">
        <f t="shared" si="5"/>
        <v>90.909090909090907</v>
      </c>
    </row>
    <row r="294" spans="1:7">
      <c r="A294" s="178"/>
      <c r="B294" s="65" t="s">
        <v>117</v>
      </c>
      <c r="C294" s="46">
        <f>C295</f>
        <v>50000</v>
      </c>
      <c r="D294" s="46">
        <f>D295</f>
        <v>0</v>
      </c>
      <c r="E294" s="157">
        <f t="shared" si="5"/>
        <v>0</v>
      </c>
    </row>
    <row r="295" spans="1:7">
      <c r="A295" s="179"/>
      <c r="B295" s="66" t="s">
        <v>27</v>
      </c>
      <c r="C295" s="46">
        <f>C296</f>
        <v>50000</v>
      </c>
      <c r="D295" s="46">
        <f>D296</f>
        <v>0</v>
      </c>
      <c r="E295" s="157">
        <f t="shared" si="5"/>
        <v>0</v>
      </c>
    </row>
    <row r="296" spans="1:7" ht="25.5">
      <c r="A296" s="179"/>
      <c r="B296" s="60" t="s">
        <v>28</v>
      </c>
      <c r="C296" s="49">
        <v>50000</v>
      </c>
      <c r="D296" s="49"/>
      <c r="E296" s="157">
        <f t="shared" si="5"/>
        <v>0</v>
      </c>
    </row>
    <row r="297" spans="1:7" ht="25.5">
      <c r="A297" s="179"/>
      <c r="B297" s="60" t="s">
        <v>144</v>
      </c>
      <c r="C297" s="49">
        <f>C298</f>
        <v>100000</v>
      </c>
      <c r="D297" s="49">
        <f>D298</f>
        <v>70000</v>
      </c>
      <c r="E297" s="157">
        <f t="shared" si="5"/>
        <v>70</v>
      </c>
    </row>
    <row r="298" spans="1:7">
      <c r="A298" s="179"/>
      <c r="B298" s="66" t="s">
        <v>27</v>
      </c>
      <c r="C298" s="49">
        <f>C299</f>
        <v>100000</v>
      </c>
      <c r="D298" s="49">
        <f>D299</f>
        <v>70000</v>
      </c>
      <c r="E298" s="157">
        <f t="shared" si="5"/>
        <v>70</v>
      </c>
    </row>
    <row r="299" spans="1:7" ht="25.5">
      <c r="A299" s="179"/>
      <c r="B299" s="60" t="s">
        <v>28</v>
      </c>
      <c r="C299" s="49">
        <v>100000</v>
      </c>
      <c r="D299" s="49">
        <v>70000</v>
      </c>
      <c r="E299" s="157">
        <f t="shared" si="5"/>
        <v>70</v>
      </c>
    </row>
    <row r="300" spans="1:7">
      <c r="A300" s="108"/>
      <c r="B300" s="60" t="s">
        <v>167</v>
      </c>
      <c r="C300" s="49">
        <f>C301</f>
        <v>730000</v>
      </c>
      <c r="D300" s="49">
        <f>D301</f>
        <v>730000</v>
      </c>
      <c r="E300" s="157">
        <f t="shared" si="5"/>
        <v>100</v>
      </c>
    </row>
    <row r="301" spans="1:7">
      <c r="A301" s="108"/>
      <c r="B301" s="66" t="s">
        <v>27</v>
      </c>
      <c r="C301" s="49">
        <f>C302</f>
        <v>730000</v>
      </c>
      <c r="D301" s="49">
        <f>D302</f>
        <v>730000</v>
      </c>
      <c r="E301" s="157">
        <f t="shared" si="5"/>
        <v>100</v>
      </c>
    </row>
    <row r="302" spans="1:7" ht="25.5">
      <c r="A302" s="108"/>
      <c r="B302" s="60" t="s">
        <v>28</v>
      </c>
      <c r="C302" s="49">
        <v>730000</v>
      </c>
      <c r="D302" s="49">
        <v>730000</v>
      </c>
      <c r="E302" s="157">
        <f t="shared" si="5"/>
        <v>100</v>
      </c>
    </row>
    <row r="303" spans="1:7">
      <c r="A303" s="71" t="s">
        <v>127</v>
      </c>
      <c r="B303" s="67" t="s">
        <v>118</v>
      </c>
      <c r="C303" s="47">
        <f>C307+C310+C326+C317+C320+C332+C304+C329+C323</f>
        <v>464697089.27999997</v>
      </c>
      <c r="D303" s="47">
        <f>D307+D310+D326+D317+D320+D332+D304+D329+D323</f>
        <v>168079159.90999997</v>
      </c>
      <c r="E303" s="156">
        <f t="shared" si="5"/>
        <v>36.1696175395506</v>
      </c>
    </row>
    <row r="304" spans="1:7">
      <c r="A304" s="121"/>
      <c r="B304" s="60" t="s">
        <v>172</v>
      </c>
      <c r="C304" s="49">
        <f>C305</f>
        <v>280000</v>
      </c>
      <c r="D304" s="49">
        <f>D305</f>
        <v>280000</v>
      </c>
      <c r="E304" s="157">
        <f t="shared" si="5"/>
        <v>100</v>
      </c>
    </row>
    <row r="305" spans="1:5">
      <c r="A305" s="121"/>
      <c r="B305" s="66" t="s">
        <v>27</v>
      </c>
      <c r="C305" s="49">
        <f>C306</f>
        <v>280000</v>
      </c>
      <c r="D305" s="49">
        <f>D306</f>
        <v>280000</v>
      </c>
      <c r="E305" s="157">
        <f t="shared" si="5"/>
        <v>100</v>
      </c>
    </row>
    <row r="306" spans="1:5" ht="25.5">
      <c r="A306" s="121"/>
      <c r="B306" s="60" t="s">
        <v>28</v>
      </c>
      <c r="C306" s="49">
        <v>280000</v>
      </c>
      <c r="D306" s="49">
        <v>280000</v>
      </c>
      <c r="E306" s="157">
        <f t="shared" si="5"/>
        <v>100</v>
      </c>
    </row>
    <row r="307" spans="1:5">
      <c r="A307" s="120"/>
      <c r="B307" s="65" t="s">
        <v>119</v>
      </c>
      <c r="C307" s="46">
        <f>C308</f>
        <v>20000</v>
      </c>
      <c r="D307" s="46">
        <f>D308</f>
        <v>10000</v>
      </c>
      <c r="E307" s="157">
        <f t="shared" si="5"/>
        <v>50</v>
      </c>
    </row>
    <row r="308" spans="1:5">
      <c r="A308" s="121"/>
      <c r="B308" s="66" t="s">
        <v>27</v>
      </c>
      <c r="C308" s="46">
        <f>C309</f>
        <v>20000</v>
      </c>
      <c r="D308" s="46">
        <f>D309</f>
        <v>10000</v>
      </c>
      <c r="E308" s="157">
        <f t="shared" si="5"/>
        <v>50</v>
      </c>
    </row>
    <row r="309" spans="1:5" ht="25.5">
      <c r="A309" s="121"/>
      <c r="B309" s="60" t="s">
        <v>28</v>
      </c>
      <c r="C309" s="49">
        <v>20000</v>
      </c>
      <c r="D309" s="49">
        <v>10000</v>
      </c>
      <c r="E309" s="157">
        <f t="shared" si="5"/>
        <v>50</v>
      </c>
    </row>
    <row r="310" spans="1:5" ht="18.75" customHeight="1">
      <c r="A310" s="121"/>
      <c r="B310" s="65" t="s">
        <v>120</v>
      </c>
      <c r="C310" s="46">
        <f>C311+C313+C315</f>
        <v>8844211.8599999994</v>
      </c>
      <c r="D310" s="46">
        <f>D311+D313+D315</f>
        <v>6059410.5499999998</v>
      </c>
      <c r="E310" s="157">
        <f t="shared" si="5"/>
        <v>68.512724999330814</v>
      </c>
    </row>
    <row r="311" spans="1:5">
      <c r="A311" s="121"/>
      <c r="B311" s="66" t="s">
        <v>27</v>
      </c>
      <c r="C311" s="46">
        <f>C312</f>
        <v>2429874.11</v>
      </c>
      <c r="D311" s="46">
        <f>D312</f>
        <v>35478</v>
      </c>
      <c r="E311" s="157">
        <f t="shared" si="5"/>
        <v>1.4600756415318983</v>
      </c>
    </row>
    <row r="312" spans="1:5" ht="25.5">
      <c r="A312" s="121"/>
      <c r="B312" s="60" t="s">
        <v>28</v>
      </c>
      <c r="C312" s="46">
        <v>2429874.11</v>
      </c>
      <c r="D312" s="49">
        <v>35478</v>
      </c>
      <c r="E312" s="157">
        <f t="shared" si="5"/>
        <v>1.4600756415318983</v>
      </c>
    </row>
    <row r="313" spans="1:5" ht="25.5">
      <c r="A313" s="121"/>
      <c r="B313" s="65" t="s">
        <v>95</v>
      </c>
      <c r="C313" s="46">
        <f>C314</f>
        <v>6412337.75</v>
      </c>
      <c r="D313" s="46">
        <f>D314</f>
        <v>6021932.5499999998</v>
      </c>
      <c r="E313" s="157">
        <f t="shared" si="5"/>
        <v>93.911655698422933</v>
      </c>
    </row>
    <row r="314" spans="1:5">
      <c r="A314" s="121"/>
      <c r="B314" s="65" t="s">
        <v>96</v>
      </c>
      <c r="C314" s="46">
        <v>6412337.75</v>
      </c>
      <c r="D314" s="46">
        <v>6021932.5499999998</v>
      </c>
      <c r="E314" s="157">
        <f t="shared" si="5"/>
        <v>93.911655698422933</v>
      </c>
    </row>
    <row r="315" spans="1:5">
      <c r="A315" s="126"/>
      <c r="B315" s="65" t="s">
        <v>37</v>
      </c>
      <c r="C315" s="46">
        <f>C316</f>
        <v>2000</v>
      </c>
      <c r="D315" s="46">
        <f>D316</f>
        <v>2000</v>
      </c>
      <c r="E315" s="157">
        <f t="shared" si="5"/>
        <v>100</v>
      </c>
    </row>
    <row r="316" spans="1:5">
      <c r="A316" s="126"/>
      <c r="B316" s="65" t="s">
        <v>185</v>
      </c>
      <c r="C316" s="46">
        <v>2000</v>
      </c>
      <c r="D316" s="46">
        <v>2000</v>
      </c>
      <c r="E316" s="157">
        <f t="shared" si="5"/>
        <v>100</v>
      </c>
    </row>
    <row r="317" spans="1:5">
      <c r="A317" s="105"/>
      <c r="B317" s="65" t="s">
        <v>157</v>
      </c>
      <c r="C317" s="46">
        <f>C318</f>
        <v>300000</v>
      </c>
      <c r="D317" s="46">
        <f>D318</f>
        <v>0</v>
      </c>
      <c r="E317" s="157">
        <f t="shared" si="5"/>
        <v>0</v>
      </c>
    </row>
    <row r="318" spans="1:5">
      <c r="A318" s="105"/>
      <c r="B318" s="66" t="s">
        <v>27</v>
      </c>
      <c r="C318" s="46">
        <f>C319</f>
        <v>300000</v>
      </c>
      <c r="D318" s="46">
        <f>D319</f>
        <v>0</v>
      </c>
      <c r="E318" s="157">
        <f t="shared" si="5"/>
        <v>0</v>
      </c>
    </row>
    <row r="319" spans="1:5" ht="25.5">
      <c r="A319" s="105"/>
      <c r="B319" s="60" t="s">
        <v>28</v>
      </c>
      <c r="C319" s="49">
        <v>300000</v>
      </c>
      <c r="D319" s="49"/>
      <c r="E319" s="157">
        <f t="shared" si="5"/>
        <v>0</v>
      </c>
    </row>
    <row r="320" spans="1:5" ht="25.5">
      <c r="A320" s="109"/>
      <c r="B320" s="65" t="s">
        <v>168</v>
      </c>
      <c r="C320" s="49">
        <f>C321</f>
        <v>6322533.25</v>
      </c>
      <c r="D320" s="49">
        <f>D321</f>
        <v>6322533.25</v>
      </c>
      <c r="E320" s="157">
        <f t="shared" ref="E320:E383" si="6">D320/C320*100</f>
        <v>100</v>
      </c>
    </row>
    <row r="321" spans="1:5" ht="25.5">
      <c r="A321" s="109"/>
      <c r="B321" s="65" t="s">
        <v>95</v>
      </c>
      <c r="C321" s="49">
        <f>C322</f>
        <v>6322533.25</v>
      </c>
      <c r="D321" s="49">
        <f>D322</f>
        <v>6322533.25</v>
      </c>
      <c r="E321" s="157">
        <f t="shared" si="6"/>
        <v>100</v>
      </c>
    </row>
    <row r="322" spans="1:5">
      <c r="A322" s="109"/>
      <c r="B322" s="65" t="s">
        <v>96</v>
      </c>
      <c r="C322" s="49">
        <v>6322533.25</v>
      </c>
      <c r="D322" s="49">
        <v>6322533.25</v>
      </c>
      <c r="E322" s="157">
        <f t="shared" si="6"/>
        <v>100</v>
      </c>
    </row>
    <row r="323" spans="1:5" ht="51">
      <c r="A323" s="123"/>
      <c r="B323" s="65" t="s">
        <v>181</v>
      </c>
      <c r="C323" s="49">
        <f>C324</f>
        <v>11299992.42</v>
      </c>
      <c r="D323" s="49">
        <f>D324</f>
        <v>11299992.42</v>
      </c>
      <c r="E323" s="157">
        <f t="shared" si="6"/>
        <v>100</v>
      </c>
    </row>
    <row r="324" spans="1:5" ht="25.5">
      <c r="A324" s="123"/>
      <c r="B324" s="65" t="s">
        <v>95</v>
      </c>
      <c r="C324" s="49">
        <f>C325</f>
        <v>11299992.42</v>
      </c>
      <c r="D324" s="49">
        <f>D325</f>
        <v>11299992.42</v>
      </c>
      <c r="E324" s="157">
        <f t="shared" si="6"/>
        <v>100</v>
      </c>
    </row>
    <row r="325" spans="1:5">
      <c r="A325" s="123"/>
      <c r="B325" s="65" t="s">
        <v>96</v>
      </c>
      <c r="C325" s="49">
        <v>11299992.42</v>
      </c>
      <c r="D325" s="49">
        <v>11299992.42</v>
      </c>
      <c r="E325" s="157">
        <f t="shared" si="6"/>
        <v>100</v>
      </c>
    </row>
    <row r="326" spans="1:5">
      <c r="A326" s="63"/>
      <c r="B326" s="65" t="s">
        <v>145</v>
      </c>
      <c r="C326" s="49">
        <f>C327</f>
        <v>156148852.15000001</v>
      </c>
      <c r="D326" s="49">
        <f>D327</f>
        <v>19520259.899999999</v>
      </c>
      <c r="E326" s="157">
        <f t="shared" si="6"/>
        <v>12.501058849442204</v>
      </c>
    </row>
    <row r="327" spans="1:5" ht="25.5">
      <c r="A327" s="63"/>
      <c r="B327" s="65" t="s">
        <v>95</v>
      </c>
      <c r="C327" s="49">
        <f>C328</f>
        <v>156148852.15000001</v>
      </c>
      <c r="D327" s="49">
        <f>D328</f>
        <v>19520259.899999999</v>
      </c>
      <c r="E327" s="157">
        <f t="shared" si="6"/>
        <v>12.501058849442204</v>
      </c>
    </row>
    <row r="328" spans="1:5">
      <c r="A328" s="63"/>
      <c r="B328" s="65" t="s">
        <v>96</v>
      </c>
      <c r="C328" s="49">
        <v>156148852.15000001</v>
      </c>
      <c r="D328" s="49">
        <v>19520259.899999999</v>
      </c>
      <c r="E328" s="157">
        <f t="shared" si="6"/>
        <v>12.501058849442204</v>
      </c>
    </row>
    <row r="329" spans="1:5" ht="38.25">
      <c r="A329" s="123"/>
      <c r="B329" s="65" t="s">
        <v>180</v>
      </c>
      <c r="C329" s="49">
        <f>C330</f>
        <v>686623.08</v>
      </c>
      <c r="D329" s="49">
        <f>D330</f>
        <v>686623.07</v>
      </c>
      <c r="E329" s="157">
        <f t="shared" si="6"/>
        <v>99.999998543596874</v>
      </c>
    </row>
    <row r="330" spans="1:5" ht="25.5">
      <c r="A330" s="123"/>
      <c r="B330" s="65" t="s">
        <v>95</v>
      </c>
      <c r="C330" s="49">
        <f>C331</f>
        <v>686623.08</v>
      </c>
      <c r="D330" s="49">
        <f>D331</f>
        <v>686623.07</v>
      </c>
      <c r="E330" s="157">
        <f t="shared" si="6"/>
        <v>99.999998543596874</v>
      </c>
    </row>
    <row r="331" spans="1:5">
      <c r="A331" s="123"/>
      <c r="B331" s="65" t="s">
        <v>96</v>
      </c>
      <c r="C331" s="49">
        <v>686623.08</v>
      </c>
      <c r="D331" s="49">
        <v>686623.07</v>
      </c>
      <c r="E331" s="157">
        <f t="shared" si="6"/>
        <v>99.999998543596874</v>
      </c>
    </row>
    <row r="332" spans="1:5" ht="51">
      <c r="A332" s="117"/>
      <c r="B332" s="65" t="s">
        <v>173</v>
      </c>
      <c r="C332" s="49">
        <f>C333</f>
        <v>280794876.51999998</v>
      </c>
      <c r="D332" s="49">
        <f>D333</f>
        <v>123900340.72</v>
      </c>
      <c r="E332" s="157">
        <f t="shared" si="6"/>
        <v>44.124858065626078</v>
      </c>
    </row>
    <row r="333" spans="1:5" ht="25.5">
      <c r="A333" s="117"/>
      <c r="B333" s="65" t="s">
        <v>95</v>
      </c>
      <c r="C333" s="49">
        <f>C334</f>
        <v>280794876.51999998</v>
      </c>
      <c r="D333" s="49">
        <f>D334</f>
        <v>123900340.72</v>
      </c>
      <c r="E333" s="157">
        <f t="shared" si="6"/>
        <v>44.124858065626078</v>
      </c>
    </row>
    <row r="334" spans="1:5">
      <c r="A334" s="117"/>
      <c r="B334" s="65" t="s">
        <v>96</v>
      </c>
      <c r="C334" s="49">
        <v>280794876.51999998</v>
      </c>
      <c r="D334" s="49">
        <v>123900340.72</v>
      </c>
      <c r="E334" s="157">
        <f t="shared" si="6"/>
        <v>44.124858065626078</v>
      </c>
    </row>
    <row r="335" spans="1:5">
      <c r="A335" s="71" t="s">
        <v>126</v>
      </c>
      <c r="B335" s="67" t="s">
        <v>121</v>
      </c>
      <c r="C335" s="47">
        <f>C336+C339</f>
        <v>1699000</v>
      </c>
      <c r="D335" s="47">
        <f>D336+D339</f>
        <v>399000</v>
      </c>
      <c r="E335" s="156">
        <f t="shared" si="6"/>
        <v>23.484402589758684</v>
      </c>
    </row>
    <row r="336" spans="1:5" ht="25.5">
      <c r="A336" s="107"/>
      <c r="B336" s="65" t="s">
        <v>161</v>
      </c>
      <c r="C336" s="53">
        <f>C337</f>
        <v>100000</v>
      </c>
      <c r="D336" s="53">
        <f>D337</f>
        <v>0</v>
      </c>
      <c r="E336" s="158">
        <f t="shared" si="6"/>
        <v>0</v>
      </c>
    </row>
    <row r="337" spans="1:7">
      <c r="A337" s="107"/>
      <c r="B337" s="66" t="s">
        <v>27</v>
      </c>
      <c r="C337" s="53">
        <f>C338</f>
        <v>100000</v>
      </c>
      <c r="D337" s="53">
        <f>D338</f>
        <v>0</v>
      </c>
      <c r="E337" s="158">
        <f t="shared" si="6"/>
        <v>0</v>
      </c>
    </row>
    <row r="338" spans="1:7" ht="25.5">
      <c r="A338" s="107"/>
      <c r="B338" s="60" t="s">
        <v>28</v>
      </c>
      <c r="C338" s="53">
        <v>100000</v>
      </c>
      <c r="D338" s="53"/>
      <c r="E338" s="158">
        <f t="shared" si="6"/>
        <v>0</v>
      </c>
    </row>
    <row r="339" spans="1:7" ht="25.5">
      <c r="A339" s="178"/>
      <c r="B339" s="65" t="s">
        <v>122</v>
      </c>
      <c r="C339" s="46">
        <f>C340</f>
        <v>1599000</v>
      </c>
      <c r="D339" s="46">
        <f>D340</f>
        <v>399000</v>
      </c>
      <c r="E339" s="158">
        <f t="shared" si="6"/>
        <v>24.953095684802999</v>
      </c>
    </row>
    <row r="340" spans="1:7" ht="25.5">
      <c r="A340" s="179"/>
      <c r="B340" s="65" t="s">
        <v>95</v>
      </c>
      <c r="C340" s="46">
        <f>C341</f>
        <v>1599000</v>
      </c>
      <c r="D340" s="46">
        <f>D341</f>
        <v>399000</v>
      </c>
      <c r="E340" s="158">
        <f t="shared" si="6"/>
        <v>24.953095684802999</v>
      </c>
    </row>
    <row r="341" spans="1:7">
      <c r="A341" s="182"/>
      <c r="B341" s="65" t="s">
        <v>96</v>
      </c>
      <c r="C341" s="49">
        <v>1599000</v>
      </c>
      <c r="D341" s="49">
        <v>399000</v>
      </c>
      <c r="E341" s="158">
        <f t="shared" si="6"/>
        <v>24.953095684802999</v>
      </c>
    </row>
    <row r="342" spans="1:7">
      <c r="A342" s="71" t="s">
        <v>128</v>
      </c>
      <c r="B342" s="69" t="s">
        <v>123</v>
      </c>
      <c r="C342" s="47">
        <f t="shared" ref="C342:D344" si="7">C343</f>
        <v>3000000</v>
      </c>
      <c r="D342" s="47">
        <f t="shared" si="7"/>
        <v>599925.6</v>
      </c>
      <c r="E342" s="156">
        <f t="shared" si="6"/>
        <v>19.997519999999998</v>
      </c>
    </row>
    <row r="343" spans="1:7" ht="13.5" customHeight="1">
      <c r="A343" s="178"/>
      <c r="B343" s="70" t="s">
        <v>124</v>
      </c>
      <c r="C343" s="46">
        <f t="shared" si="7"/>
        <v>3000000</v>
      </c>
      <c r="D343" s="46">
        <f t="shared" si="7"/>
        <v>599925.6</v>
      </c>
      <c r="E343" s="158">
        <f t="shared" si="6"/>
        <v>19.997519999999998</v>
      </c>
    </row>
    <row r="344" spans="1:7">
      <c r="A344" s="179"/>
      <c r="B344" s="66" t="s">
        <v>27</v>
      </c>
      <c r="C344" s="46">
        <f t="shared" si="7"/>
        <v>3000000</v>
      </c>
      <c r="D344" s="46">
        <f t="shared" si="7"/>
        <v>599925.6</v>
      </c>
      <c r="E344" s="158">
        <f t="shared" si="6"/>
        <v>19.997519999999998</v>
      </c>
    </row>
    <row r="345" spans="1:7" ht="25.5">
      <c r="A345" s="182"/>
      <c r="B345" s="60" t="s">
        <v>28</v>
      </c>
      <c r="C345" s="46">
        <v>3000000</v>
      </c>
      <c r="D345" s="46">
        <v>599925.6</v>
      </c>
      <c r="E345" s="158">
        <f t="shared" si="6"/>
        <v>19.997519999999998</v>
      </c>
    </row>
    <row r="346" spans="1:7">
      <c r="A346" s="63"/>
      <c r="B346" s="24"/>
      <c r="C346" s="46"/>
      <c r="D346" s="46"/>
      <c r="E346" s="157"/>
    </row>
    <row r="347" spans="1:7" ht="47.25" customHeight="1">
      <c r="A347" s="10" t="s">
        <v>11</v>
      </c>
      <c r="B347" s="25" t="s">
        <v>111</v>
      </c>
      <c r="C347" s="47">
        <f>+C348</f>
        <v>1647900</v>
      </c>
      <c r="D347" s="47">
        <f>+D348</f>
        <v>1647900</v>
      </c>
      <c r="E347" s="156">
        <f t="shared" si="6"/>
        <v>100</v>
      </c>
      <c r="F347" s="198" t="s">
        <v>205</v>
      </c>
      <c r="G347" s="200"/>
    </row>
    <row r="348" spans="1:7" ht="18" customHeight="1">
      <c r="A348" s="178"/>
      <c r="B348" s="15" t="s">
        <v>36</v>
      </c>
      <c r="C348" s="46">
        <f>C349</f>
        <v>1647900</v>
      </c>
      <c r="D348" s="46">
        <f>D349</f>
        <v>1647900</v>
      </c>
      <c r="E348" s="157">
        <f t="shared" si="6"/>
        <v>100</v>
      </c>
    </row>
    <row r="349" spans="1:7">
      <c r="A349" s="179"/>
      <c r="B349" s="15" t="s">
        <v>34</v>
      </c>
      <c r="C349" s="46">
        <f>C350</f>
        <v>1647900</v>
      </c>
      <c r="D349" s="46">
        <f>D350</f>
        <v>1647900</v>
      </c>
      <c r="E349" s="157">
        <f t="shared" si="6"/>
        <v>100</v>
      </c>
    </row>
    <row r="350" spans="1:7">
      <c r="A350" s="179"/>
      <c r="B350" s="15" t="s">
        <v>35</v>
      </c>
      <c r="C350" s="49">
        <f>1235900+412000</f>
        <v>1647900</v>
      </c>
      <c r="D350" s="49">
        <f>1235900+412000</f>
        <v>1647900</v>
      </c>
      <c r="E350" s="157">
        <f t="shared" si="6"/>
        <v>100</v>
      </c>
    </row>
    <row r="351" spans="1:7">
      <c r="A351" s="62"/>
      <c r="B351" s="15"/>
      <c r="C351" s="46"/>
      <c r="D351" s="46"/>
      <c r="E351" s="157"/>
    </row>
    <row r="352" spans="1:7" ht="42.75" customHeight="1">
      <c r="A352" s="10" t="s">
        <v>7</v>
      </c>
      <c r="B352" s="22" t="s">
        <v>148</v>
      </c>
      <c r="C352" s="47">
        <f>C353+C367+C386</f>
        <v>65704627.310000002</v>
      </c>
      <c r="D352" s="47">
        <f>D353+D367+D386</f>
        <v>65642616.099999994</v>
      </c>
      <c r="E352" s="156">
        <f t="shared" si="6"/>
        <v>99.905621243831987</v>
      </c>
      <c r="F352" s="198" t="s">
        <v>205</v>
      </c>
      <c r="G352" s="200"/>
    </row>
    <row r="353" spans="1:5" ht="25.5">
      <c r="A353" s="99" t="s">
        <v>150</v>
      </c>
      <c r="B353" s="101" t="s">
        <v>149</v>
      </c>
      <c r="C353" s="47">
        <f>C354+C361+C364</f>
        <v>14921520</v>
      </c>
      <c r="D353" s="47">
        <f>D354+D361+D364</f>
        <v>14917458.869999999</v>
      </c>
      <c r="E353" s="156">
        <f t="shared" si="6"/>
        <v>99.972783402763255</v>
      </c>
    </row>
    <row r="354" spans="1:5" ht="18" customHeight="1">
      <c r="A354" s="181"/>
      <c r="B354" s="92" t="s">
        <v>46</v>
      </c>
      <c r="C354" s="53">
        <f>C355+C357+C359</f>
        <v>10981400</v>
      </c>
      <c r="D354" s="53">
        <f>D355+D357+D359</f>
        <v>10978376.379999999</v>
      </c>
      <c r="E354" s="158">
        <f t="shared" si="6"/>
        <v>99.972465987943238</v>
      </c>
    </row>
    <row r="355" spans="1:5" ht="38.25">
      <c r="A355" s="179"/>
      <c r="B355" s="60" t="s">
        <v>42</v>
      </c>
      <c r="C355" s="53">
        <f>C356</f>
        <v>10251400</v>
      </c>
      <c r="D355" s="53">
        <f>D356</f>
        <v>10248474.699999999</v>
      </c>
      <c r="E355" s="158">
        <f t="shared" si="6"/>
        <v>99.971464385352235</v>
      </c>
    </row>
    <row r="356" spans="1:5">
      <c r="A356" s="179"/>
      <c r="B356" s="60" t="s">
        <v>43</v>
      </c>
      <c r="C356" s="49">
        <v>10251400</v>
      </c>
      <c r="D356" s="49">
        <v>10248474.699999999</v>
      </c>
      <c r="E356" s="158">
        <f t="shared" si="6"/>
        <v>99.971464385352235</v>
      </c>
    </row>
    <row r="357" spans="1:5">
      <c r="A357" s="179"/>
      <c r="B357" s="66" t="s">
        <v>27</v>
      </c>
      <c r="C357" s="53">
        <f>C358</f>
        <v>729900</v>
      </c>
      <c r="D357" s="53">
        <f>D358</f>
        <v>729900</v>
      </c>
      <c r="E357" s="158">
        <f t="shared" si="6"/>
        <v>100</v>
      </c>
    </row>
    <row r="358" spans="1:5" ht="25.5">
      <c r="A358" s="179"/>
      <c r="B358" s="60" t="s">
        <v>28</v>
      </c>
      <c r="C358" s="49">
        <v>729900</v>
      </c>
      <c r="D358" s="49">
        <v>729900</v>
      </c>
      <c r="E358" s="158">
        <f t="shared" si="6"/>
        <v>100</v>
      </c>
    </row>
    <row r="359" spans="1:5">
      <c r="A359" s="179"/>
      <c r="B359" s="76" t="s">
        <v>37</v>
      </c>
      <c r="C359" s="49">
        <f>C360</f>
        <v>100</v>
      </c>
      <c r="D359" s="49">
        <f>D360</f>
        <v>1.68</v>
      </c>
      <c r="E359" s="158">
        <f t="shared" si="6"/>
        <v>1.68</v>
      </c>
    </row>
    <row r="360" spans="1:5">
      <c r="A360" s="179"/>
      <c r="B360" s="76" t="s">
        <v>48</v>
      </c>
      <c r="C360" s="49">
        <v>100</v>
      </c>
      <c r="D360" s="49">
        <v>1.68</v>
      </c>
      <c r="E360" s="158">
        <f t="shared" si="6"/>
        <v>1.68</v>
      </c>
    </row>
    <row r="361" spans="1:5" ht="25.5">
      <c r="A361" s="179"/>
      <c r="B361" s="102" t="s">
        <v>135</v>
      </c>
      <c r="C361" s="53">
        <f>C362</f>
        <v>55000</v>
      </c>
      <c r="D361" s="53">
        <f>D362</f>
        <v>54999.3</v>
      </c>
      <c r="E361" s="158">
        <f t="shared" si="6"/>
        <v>99.99872727272728</v>
      </c>
    </row>
    <row r="362" spans="1:5">
      <c r="A362" s="179"/>
      <c r="B362" s="66" t="s">
        <v>27</v>
      </c>
      <c r="C362" s="53">
        <f>C363</f>
        <v>55000</v>
      </c>
      <c r="D362" s="53">
        <f>D363</f>
        <v>54999.3</v>
      </c>
      <c r="E362" s="158">
        <f t="shared" si="6"/>
        <v>99.99872727272728</v>
      </c>
    </row>
    <row r="363" spans="1:5" ht="25.5">
      <c r="A363" s="179"/>
      <c r="B363" s="60" t="s">
        <v>28</v>
      </c>
      <c r="C363" s="49">
        <v>55000</v>
      </c>
      <c r="D363" s="49">
        <v>54999.3</v>
      </c>
      <c r="E363" s="158">
        <f t="shared" si="6"/>
        <v>99.99872727272728</v>
      </c>
    </row>
    <row r="364" spans="1:5" ht="25.5">
      <c r="A364" s="179"/>
      <c r="B364" s="104" t="s">
        <v>53</v>
      </c>
      <c r="C364" s="53">
        <f>C365</f>
        <v>3885120</v>
      </c>
      <c r="D364" s="53">
        <f>D365</f>
        <v>3884083.19</v>
      </c>
      <c r="E364" s="158">
        <f t="shared" si="6"/>
        <v>99.973313308211843</v>
      </c>
    </row>
    <row r="365" spans="1:5" ht="38.25">
      <c r="A365" s="179"/>
      <c r="B365" s="60" t="s">
        <v>42</v>
      </c>
      <c r="C365" s="53">
        <f>C366</f>
        <v>3885120</v>
      </c>
      <c r="D365" s="53">
        <f>D366</f>
        <v>3884083.19</v>
      </c>
      <c r="E365" s="158">
        <f t="shared" si="6"/>
        <v>99.973313308211843</v>
      </c>
    </row>
    <row r="366" spans="1:5">
      <c r="A366" s="179"/>
      <c r="B366" s="60" t="s">
        <v>43</v>
      </c>
      <c r="C366" s="49">
        <v>3885120</v>
      </c>
      <c r="D366" s="49">
        <v>3884083.19</v>
      </c>
      <c r="E366" s="158">
        <f t="shared" si="6"/>
        <v>99.973313308211843</v>
      </c>
    </row>
    <row r="367" spans="1:5" ht="38.25">
      <c r="A367" s="99" t="s">
        <v>152</v>
      </c>
      <c r="B367" s="103" t="s">
        <v>151</v>
      </c>
      <c r="C367" s="47">
        <f>C368+C374+C377+C380+C383+C371</f>
        <v>50013070</v>
      </c>
      <c r="D367" s="47">
        <f>D368+D374+D377+D380+D383+D371</f>
        <v>50013070</v>
      </c>
      <c r="E367" s="156">
        <f t="shared" si="6"/>
        <v>100</v>
      </c>
    </row>
    <row r="368" spans="1:5">
      <c r="A368" s="181"/>
      <c r="B368" s="43" t="s">
        <v>163</v>
      </c>
      <c r="C368" s="46">
        <f>C369</f>
        <v>7928200</v>
      </c>
      <c r="D368" s="46">
        <f>D369</f>
        <v>7928200</v>
      </c>
      <c r="E368" s="158">
        <f t="shared" si="6"/>
        <v>100</v>
      </c>
    </row>
    <row r="369" spans="1:5">
      <c r="A369" s="179"/>
      <c r="B369" s="15" t="s">
        <v>34</v>
      </c>
      <c r="C369" s="46">
        <f>C370</f>
        <v>7928200</v>
      </c>
      <c r="D369" s="46">
        <f>D370</f>
        <v>7928200</v>
      </c>
      <c r="E369" s="158">
        <f t="shared" si="6"/>
        <v>100</v>
      </c>
    </row>
    <row r="370" spans="1:5">
      <c r="A370" s="179"/>
      <c r="B370" s="15" t="s">
        <v>39</v>
      </c>
      <c r="C370" s="49">
        <v>7928200</v>
      </c>
      <c r="D370" s="49">
        <v>7928200</v>
      </c>
      <c r="E370" s="158">
        <f t="shared" si="6"/>
        <v>100</v>
      </c>
    </row>
    <row r="371" spans="1:5">
      <c r="A371" s="179"/>
      <c r="B371" s="43" t="s">
        <v>174</v>
      </c>
      <c r="C371" s="49">
        <f>C372</f>
        <v>5137670</v>
      </c>
      <c r="D371" s="49">
        <f>D372</f>
        <v>5137670</v>
      </c>
      <c r="E371" s="158">
        <f t="shared" si="6"/>
        <v>100</v>
      </c>
    </row>
    <row r="372" spans="1:5">
      <c r="A372" s="179"/>
      <c r="B372" s="15" t="s">
        <v>34</v>
      </c>
      <c r="C372" s="49">
        <f>C373</f>
        <v>5137670</v>
      </c>
      <c r="D372" s="49">
        <f>D373</f>
        <v>5137670</v>
      </c>
      <c r="E372" s="158">
        <f t="shared" si="6"/>
        <v>100</v>
      </c>
    </row>
    <row r="373" spans="1:5">
      <c r="A373" s="179"/>
      <c r="B373" s="15" t="s">
        <v>39</v>
      </c>
      <c r="C373" s="49">
        <v>5137670</v>
      </c>
      <c r="D373" s="49">
        <v>5137670</v>
      </c>
      <c r="E373" s="158">
        <f t="shared" si="6"/>
        <v>100</v>
      </c>
    </row>
    <row r="374" spans="1:5">
      <c r="A374" s="179"/>
      <c r="B374" s="15" t="s">
        <v>22</v>
      </c>
      <c r="C374" s="46">
        <f>C375</f>
        <v>32435300</v>
      </c>
      <c r="D374" s="46">
        <f>D375</f>
        <v>32435300</v>
      </c>
      <c r="E374" s="158">
        <f t="shared" si="6"/>
        <v>100</v>
      </c>
    </row>
    <row r="375" spans="1:5">
      <c r="A375" s="179"/>
      <c r="B375" s="15" t="s">
        <v>34</v>
      </c>
      <c r="C375" s="46">
        <f>C376</f>
        <v>32435300</v>
      </c>
      <c r="D375" s="46">
        <f>D376</f>
        <v>32435300</v>
      </c>
      <c r="E375" s="158">
        <f t="shared" si="6"/>
        <v>100</v>
      </c>
    </row>
    <row r="376" spans="1:5">
      <c r="A376" s="179"/>
      <c r="B376" s="74" t="s">
        <v>35</v>
      </c>
      <c r="C376" s="49">
        <v>32435300</v>
      </c>
      <c r="D376" s="49">
        <v>32435300</v>
      </c>
      <c r="E376" s="158">
        <f t="shared" si="6"/>
        <v>100</v>
      </c>
    </row>
    <row r="377" spans="1:5" ht="25.5">
      <c r="A377" s="179"/>
      <c r="B377" s="92" t="s">
        <v>54</v>
      </c>
      <c r="C377" s="53">
        <f>C378</f>
        <v>1679700</v>
      </c>
      <c r="D377" s="53">
        <f>D378</f>
        <v>1679700</v>
      </c>
      <c r="E377" s="158">
        <f t="shared" si="6"/>
        <v>100</v>
      </c>
    </row>
    <row r="378" spans="1:5">
      <c r="A378" s="179"/>
      <c r="B378" s="70" t="s">
        <v>34</v>
      </c>
      <c r="C378" s="53">
        <f>C379</f>
        <v>1679700</v>
      </c>
      <c r="D378" s="53">
        <f>D379</f>
        <v>1679700</v>
      </c>
      <c r="E378" s="158">
        <f t="shared" si="6"/>
        <v>100</v>
      </c>
    </row>
    <row r="379" spans="1:5">
      <c r="A379" s="179"/>
      <c r="B379" s="70" t="s">
        <v>52</v>
      </c>
      <c r="C379" s="50">
        <v>1679700</v>
      </c>
      <c r="D379" s="50">
        <v>1679700</v>
      </c>
      <c r="E379" s="158">
        <f t="shared" si="6"/>
        <v>100</v>
      </c>
    </row>
    <row r="380" spans="1:5">
      <c r="A380" s="179"/>
      <c r="B380" s="74" t="s">
        <v>23</v>
      </c>
      <c r="C380" s="46">
        <f>C381</f>
        <v>2132200</v>
      </c>
      <c r="D380" s="46">
        <f>D381</f>
        <v>2132200</v>
      </c>
      <c r="E380" s="158">
        <f t="shared" si="6"/>
        <v>100</v>
      </c>
    </row>
    <row r="381" spans="1:5">
      <c r="A381" s="179"/>
      <c r="B381" s="74" t="s">
        <v>34</v>
      </c>
      <c r="C381" s="46">
        <f>C382</f>
        <v>2132200</v>
      </c>
      <c r="D381" s="46">
        <f>D382</f>
        <v>2132200</v>
      </c>
      <c r="E381" s="158">
        <f t="shared" si="6"/>
        <v>100</v>
      </c>
    </row>
    <row r="382" spans="1:5">
      <c r="A382" s="179"/>
      <c r="B382" s="74" t="s">
        <v>39</v>
      </c>
      <c r="C382" s="49">
        <v>2132200</v>
      </c>
      <c r="D382" s="49">
        <v>2132200</v>
      </c>
      <c r="E382" s="158">
        <f t="shared" si="6"/>
        <v>100</v>
      </c>
    </row>
    <row r="383" spans="1:5" ht="25.5">
      <c r="A383" s="179"/>
      <c r="B383" s="70" t="s">
        <v>51</v>
      </c>
      <c r="C383" s="53">
        <f>C384</f>
        <v>700000</v>
      </c>
      <c r="D383" s="53">
        <f>D384</f>
        <v>700000</v>
      </c>
      <c r="E383" s="158">
        <f t="shared" si="6"/>
        <v>100</v>
      </c>
    </row>
    <row r="384" spans="1:5">
      <c r="A384" s="179"/>
      <c r="B384" s="70" t="s">
        <v>34</v>
      </c>
      <c r="C384" s="53">
        <f>C385</f>
        <v>700000</v>
      </c>
      <c r="D384" s="53">
        <f>D385</f>
        <v>700000</v>
      </c>
      <c r="E384" s="158">
        <f t="shared" ref="E384:E450" si="8">D384/C384*100</f>
        <v>100</v>
      </c>
    </row>
    <row r="385" spans="1:7">
      <c r="A385" s="182"/>
      <c r="B385" s="70" t="s">
        <v>52</v>
      </c>
      <c r="C385" s="50">
        <v>700000</v>
      </c>
      <c r="D385" s="50">
        <v>700000</v>
      </c>
      <c r="E385" s="158">
        <f t="shared" si="8"/>
        <v>100</v>
      </c>
    </row>
    <row r="386" spans="1:7" ht="25.5">
      <c r="A386" s="98" t="s">
        <v>154</v>
      </c>
      <c r="B386" s="69" t="s">
        <v>153</v>
      </c>
      <c r="C386" s="47">
        <f t="shared" ref="C386:D388" si="9">C387</f>
        <v>770037.31</v>
      </c>
      <c r="D386" s="47">
        <f t="shared" si="9"/>
        <v>712087.23</v>
      </c>
      <c r="E386" s="156">
        <f t="shared" si="8"/>
        <v>92.474380234900551</v>
      </c>
    </row>
    <row r="387" spans="1:7">
      <c r="A387" s="181"/>
      <c r="B387" s="70" t="s">
        <v>55</v>
      </c>
      <c r="C387" s="53">
        <f t="shared" si="9"/>
        <v>770037.31</v>
      </c>
      <c r="D387" s="53">
        <f t="shared" si="9"/>
        <v>712087.23</v>
      </c>
      <c r="E387" s="158">
        <f t="shared" si="8"/>
        <v>92.474380234900551</v>
      </c>
    </row>
    <row r="388" spans="1:7">
      <c r="A388" s="179"/>
      <c r="B388" s="70" t="s">
        <v>56</v>
      </c>
      <c r="C388" s="53">
        <f t="shared" si="9"/>
        <v>770037.31</v>
      </c>
      <c r="D388" s="53">
        <f t="shared" si="9"/>
        <v>712087.23</v>
      </c>
      <c r="E388" s="158">
        <f t="shared" si="8"/>
        <v>92.474380234900551</v>
      </c>
    </row>
    <row r="389" spans="1:7">
      <c r="A389" s="182"/>
      <c r="B389" s="70" t="s">
        <v>55</v>
      </c>
      <c r="C389" s="49">
        <v>770037.31</v>
      </c>
      <c r="D389" s="49">
        <v>712087.23</v>
      </c>
      <c r="E389" s="158">
        <f t="shared" si="8"/>
        <v>92.474380234900551</v>
      </c>
    </row>
    <row r="390" spans="1:7">
      <c r="A390" s="100"/>
      <c r="B390" s="15"/>
      <c r="C390" s="46"/>
      <c r="D390" s="46"/>
      <c r="E390" s="157"/>
    </row>
    <row r="391" spans="1:7" ht="45.75" customHeight="1">
      <c r="A391" s="10" t="s">
        <v>12</v>
      </c>
      <c r="B391" s="22" t="s">
        <v>105</v>
      </c>
      <c r="C391" s="47">
        <f t="shared" ref="C391:D393" si="10">C392</f>
        <v>30000</v>
      </c>
      <c r="D391" s="47">
        <f t="shared" si="10"/>
        <v>30000</v>
      </c>
      <c r="E391" s="156">
        <f t="shared" si="8"/>
        <v>100</v>
      </c>
      <c r="F391" s="198" t="s">
        <v>205</v>
      </c>
      <c r="G391" s="200"/>
    </row>
    <row r="392" spans="1:7" ht="16.5" customHeight="1">
      <c r="A392" s="180"/>
      <c r="B392" s="15" t="s">
        <v>24</v>
      </c>
      <c r="C392" s="46">
        <f t="shared" si="10"/>
        <v>30000</v>
      </c>
      <c r="D392" s="46">
        <f t="shared" si="10"/>
        <v>30000</v>
      </c>
      <c r="E392" s="157">
        <f t="shared" si="8"/>
        <v>100</v>
      </c>
    </row>
    <row r="393" spans="1:7">
      <c r="A393" s="179"/>
      <c r="B393" s="18" t="s">
        <v>27</v>
      </c>
      <c r="C393" s="46">
        <f t="shared" si="10"/>
        <v>30000</v>
      </c>
      <c r="D393" s="46">
        <f t="shared" si="10"/>
        <v>30000</v>
      </c>
      <c r="E393" s="157">
        <f t="shared" si="8"/>
        <v>100</v>
      </c>
    </row>
    <row r="394" spans="1:7" ht="25.5">
      <c r="A394" s="179"/>
      <c r="B394" s="19" t="s">
        <v>28</v>
      </c>
      <c r="C394" s="50">
        <v>30000</v>
      </c>
      <c r="D394" s="50">
        <v>30000</v>
      </c>
      <c r="E394" s="157">
        <f t="shared" si="8"/>
        <v>100</v>
      </c>
    </row>
    <row r="395" spans="1:7">
      <c r="A395" s="62"/>
      <c r="B395" s="15"/>
      <c r="C395" s="46"/>
      <c r="D395" s="46"/>
      <c r="E395" s="157"/>
    </row>
    <row r="396" spans="1:7" ht="45">
      <c r="A396" s="10" t="s">
        <v>9</v>
      </c>
      <c r="B396" s="25" t="s">
        <v>155</v>
      </c>
      <c r="C396" s="47">
        <f>C397+C406+C400+C403</f>
        <v>891294.37</v>
      </c>
      <c r="D396" s="47">
        <f>D397+D406+D400+D403</f>
        <v>857990.61</v>
      </c>
      <c r="E396" s="156">
        <f t="shared" si="8"/>
        <v>96.263438755929769</v>
      </c>
      <c r="F396" s="198" t="s">
        <v>205</v>
      </c>
      <c r="G396" s="200"/>
    </row>
    <row r="397" spans="1:7">
      <c r="A397" s="181"/>
      <c r="B397" s="15" t="s">
        <v>99</v>
      </c>
      <c r="C397" s="46">
        <f>C398</f>
        <v>86500</v>
      </c>
      <c r="D397" s="46">
        <f>D398</f>
        <v>53196.24</v>
      </c>
      <c r="E397" s="157">
        <f t="shared" si="8"/>
        <v>61.498543352601153</v>
      </c>
    </row>
    <row r="398" spans="1:7">
      <c r="A398" s="179"/>
      <c r="B398" s="29" t="s">
        <v>37</v>
      </c>
      <c r="C398" s="46">
        <f>C399</f>
        <v>86500</v>
      </c>
      <c r="D398" s="46">
        <f>D399</f>
        <v>53196.24</v>
      </c>
      <c r="E398" s="157">
        <f t="shared" si="8"/>
        <v>61.498543352601153</v>
      </c>
    </row>
    <row r="399" spans="1:7" ht="25.5">
      <c r="A399" s="179"/>
      <c r="B399" s="18" t="s">
        <v>38</v>
      </c>
      <c r="C399" s="50">
        <v>86500</v>
      </c>
      <c r="D399" s="50">
        <v>53196.24</v>
      </c>
      <c r="E399" s="157">
        <f t="shared" si="8"/>
        <v>61.498543352601153</v>
      </c>
    </row>
    <row r="400" spans="1:7" ht="25.5">
      <c r="A400" s="179"/>
      <c r="B400" s="15" t="s">
        <v>26</v>
      </c>
      <c r="C400" s="46">
        <f>C401</f>
        <v>700000</v>
      </c>
      <c r="D400" s="46">
        <f>D401</f>
        <v>700000</v>
      </c>
      <c r="E400" s="157">
        <f t="shared" si="8"/>
        <v>100</v>
      </c>
    </row>
    <row r="401" spans="1:7">
      <c r="A401" s="179"/>
      <c r="B401" s="29" t="s">
        <v>37</v>
      </c>
      <c r="C401" s="46">
        <f>C402</f>
        <v>700000</v>
      </c>
      <c r="D401" s="46">
        <f>D402</f>
        <v>700000</v>
      </c>
      <c r="E401" s="157">
        <f t="shared" si="8"/>
        <v>100</v>
      </c>
    </row>
    <row r="402" spans="1:7" ht="25.5">
      <c r="A402" s="179"/>
      <c r="B402" s="18" t="s">
        <v>38</v>
      </c>
      <c r="C402" s="49">
        <v>700000</v>
      </c>
      <c r="D402" s="49">
        <v>700000</v>
      </c>
      <c r="E402" s="157">
        <f t="shared" si="8"/>
        <v>100</v>
      </c>
    </row>
    <row r="403" spans="1:7" ht="25.5">
      <c r="A403" s="197"/>
      <c r="B403" s="16" t="s">
        <v>137</v>
      </c>
      <c r="C403" s="49">
        <f>C404</f>
        <v>79794.37</v>
      </c>
      <c r="D403" s="49">
        <f>D404</f>
        <v>79794.37</v>
      </c>
      <c r="E403" s="157">
        <f t="shared" si="8"/>
        <v>100</v>
      </c>
    </row>
    <row r="404" spans="1:7">
      <c r="A404" s="197"/>
      <c r="B404" s="43" t="s">
        <v>37</v>
      </c>
      <c r="C404" s="49">
        <f>C405</f>
        <v>79794.37</v>
      </c>
      <c r="D404" s="49">
        <f>D405</f>
        <v>79794.37</v>
      </c>
      <c r="E404" s="157">
        <f t="shared" si="8"/>
        <v>100</v>
      </c>
    </row>
    <row r="405" spans="1:7" ht="25.5">
      <c r="A405" s="197"/>
      <c r="B405" s="16" t="s">
        <v>38</v>
      </c>
      <c r="C405" s="50">
        <v>79794.37</v>
      </c>
      <c r="D405" s="50">
        <v>79794.37</v>
      </c>
      <c r="E405" s="157">
        <f t="shared" si="8"/>
        <v>100</v>
      </c>
    </row>
    <row r="406" spans="1:7" ht="25.5">
      <c r="A406" s="179"/>
      <c r="B406" s="15" t="s">
        <v>25</v>
      </c>
      <c r="C406" s="46">
        <f>+C407</f>
        <v>25000</v>
      </c>
      <c r="D406" s="46">
        <f>+D407</f>
        <v>25000</v>
      </c>
      <c r="E406" s="157">
        <f t="shared" si="8"/>
        <v>100</v>
      </c>
    </row>
    <row r="407" spans="1:7">
      <c r="A407" s="179"/>
      <c r="B407" s="18" t="s">
        <v>27</v>
      </c>
      <c r="C407" s="46">
        <f>C408</f>
        <v>25000</v>
      </c>
      <c r="D407" s="46">
        <f>D408</f>
        <v>25000</v>
      </c>
      <c r="E407" s="157">
        <f t="shared" si="8"/>
        <v>100</v>
      </c>
    </row>
    <row r="408" spans="1:7" ht="25.5">
      <c r="A408" s="179"/>
      <c r="B408" s="19" t="s">
        <v>28</v>
      </c>
      <c r="C408" s="49">
        <v>25000</v>
      </c>
      <c r="D408" s="49">
        <v>25000</v>
      </c>
      <c r="E408" s="157">
        <f t="shared" si="8"/>
        <v>100</v>
      </c>
    </row>
    <row r="409" spans="1:7">
      <c r="A409" s="63"/>
      <c r="B409" s="15"/>
      <c r="C409" s="46"/>
      <c r="D409" s="46"/>
      <c r="E409" s="157"/>
    </row>
    <row r="410" spans="1:7" ht="61.5" customHeight="1">
      <c r="A410" s="10" t="s">
        <v>13</v>
      </c>
      <c r="B410" s="25" t="s">
        <v>106</v>
      </c>
      <c r="C410" s="47">
        <f>C414+C417+C411</f>
        <v>479885</v>
      </c>
      <c r="D410" s="47">
        <f>D414+D417+D411</f>
        <v>479884.75</v>
      </c>
      <c r="E410" s="156">
        <f t="shared" si="8"/>
        <v>99.999947904185376</v>
      </c>
      <c r="F410" s="198" t="s">
        <v>205</v>
      </c>
      <c r="G410" s="200"/>
    </row>
    <row r="411" spans="1:7">
      <c r="A411" s="118"/>
      <c r="B411" s="78" t="s">
        <v>172</v>
      </c>
      <c r="C411" s="53">
        <f>C412</f>
        <v>229885</v>
      </c>
      <c r="D411" s="53">
        <f>D412</f>
        <v>229885</v>
      </c>
      <c r="E411" s="158">
        <f t="shared" si="8"/>
        <v>100</v>
      </c>
    </row>
    <row r="412" spans="1:7">
      <c r="A412" s="118"/>
      <c r="B412" s="78" t="s">
        <v>29</v>
      </c>
      <c r="C412" s="53">
        <f>C413</f>
        <v>229885</v>
      </c>
      <c r="D412" s="53">
        <f>D413</f>
        <v>229885</v>
      </c>
      <c r="E412" s="158">
        <f t="shared" si="8"/>
        <v>100</v>
      </c>
    </row>
    <row r="413" spans="1:7">
      <c r="A413" s="118"/>
      <c r="B413" s="78" t="s">
        <v>141</v>
      </c>
      <c r="C413" s="50">
        <v>229885</v>
      </c>
      <c r="D413" s="50">
        <v>229885</v>
      </c>
      <c r="E413" s="158">
        <f t="shared" si="8"/>
        <v>100</v>
      </c>
    </row>
    <row r="414" spans="1:7">
      <c r="A414" s="181"/>
      <c r="B414" s="78" t="s">
        <v>129</v>
      </c>
      <c r="C414" s="53">
        <f>C415</f>
        <v>50000</v>
      </c>
      <c r="D414" s="53">
        <f>D415</f>
        <v>50000</v>
      </c>
      <c r="E414" s="158">
        <f t="shared" si="8"/>
        <v>100</v>
      </c>
    </row>
    <row r="415" spans="1:7">
      <c r="A415" s="179"/>
      <c r="B415" s="66" t="s">
        <v>27</v>
      </c>
      <c r="C415" s="53">
        <f>C416</f>
        <v>50000</v>
      </c>
      <c r="D415" s="53">
        <f>D416</f>
        <v>50000</v>
      </c>
      <c r="E415" s="158">
        <f t="shared" si="8"/>
        <v>100</v>
      </c>
    </row>
    <row r="416" spans="1:7" ht="25.5">
      <c r="A416" s="179"/>
      <c r="B416" s="60" t="s">
        <v>28</v>
      </c>
      <c r="C416" s="50">
        <v>50000</v>
      </c>
      <c r="D416" s="50">
        <v>50000</v>
      </c>
      <c r="E416" s="158">
        <f t="shared" si="8"/>
        <v>100</v>
      </c>
    </row>
    <row r="417" spans="1:7">
      <c r="A417" s="179"/>
      <c r="B417" s="77" t="s">
        <v>130</v>
      </c>
      <c r="C417" s="46">
        <f>C418</f>
        <v>200000</v>
      </c>
      <c r="D417" s="46">
        <f>D418</f>
        <v>199999.75</v>
      </c>
      <c r="E417" s="158">
        <f t="shared" si="8"/>
        <v>99.999875000000003</v>
      </c>
    </row>
    <row r="418" spans="1:7">
      <c r="A418" s="179"/>
      <c r="B418" s="66" t="s">
        <v>27</v>
      </c>
      <c r="C418" s="46">
        <f>C419</f>
        <v>200000</v>
      </c>
      <c r="D418" s="46">
        <f>D419</f>
        <v>199999.75</v>
      </c>
      <c r="E418" s="158">
        <f t="shared" si="8"/>
        <v>99.999875000000003</v>
      </c>
    </row>
    <row r="419" spans="1:7" ht="25.5">
      <c r="A419" s="182"/>
      <c r="B419" s="60" t="s">
        <v>28</v>
      </c>
      <c r="C419" s="49">
        <v>200000</v>
      </c>
      <c r="D419" s="49">
        <v>199999.75</v>
      </c>
      <c r="E419" s="158">
        <f t="shared" si="8"/>
        <v>99.999875000000003</v>
      </c>
    </row>
    <row r="420" spans="1:7">
      <c r="A420" s="62"/>
      <c r="B420" s="76"/>
      <c r="C420" s="46"/>
      <c r="D420" s="46"/>
      <c r="E420" s="157"/>
    </row>
    <row r="421" spans="1:7" ht="69" customHeight="1">
      <c r="A421" s="10" t="s">
        <v>14</v>
      </c>
      <c r="B421" s="73" t="s">
        <v>112</v>
      </c>
      <c r="C421" s="47">
        <f t="shared" ref="C421:D423" si="11">C422</f>
        <v>100000</v>
      </c>
      <c r="D421" s="47">
        <f t="shared" si="11"/>
        <v>60617.18</v>
      </c>
      <c r="E421" s="156">
        <f t="shared" si="8"/>
        <v>60.617180000000005</v>
      </c>
      <c r="F421" s="198" t="s">
        <v>206</v>
      </c>
      <c r="G421" s="200"/>
    </row>
    <row r="422" spans="1:7">
      <c r="A422" s="181"/>
      <c r="B422" s="26" t="s">
        <v>40</v>
      </c>
      <c r="C422" s="46">
        <f t="shared" si="11"/>
        <v>100000</v>
      </c>
      <c r="D422" s="46">
        <f t="shared" si="11"/>
        <v>60617.18</v>
      </c>
      <c r="E422" s="157">
        <f t="shared" si="8"/>
        <v>60.617180000000005</v>
      </c>
    </row>
    <row r="423" spans="1:7">
      <c r="A423" s="179"/>
      <c r="B423" s="27" t="s">
        <v>27</v>
      </c>
      <c r="C423" s="46">
        <f t="shared" si="11"/>
        <v>100000</v>
      </c>
      <c r="D423" s="46">
        <f t="shared" si="11"/>
        <v>60617.18</v>
      </c>
      <c r="E423" s="157">
        <f t="shared" si="8"/>
        <v>60.617180000000005</v>
      </c>
    </row>
    <row r="424" spans="1:7" ht="25.5">
      <c r="A424" s="179"/>
      <c r="B424" s="19" t="s">
        <v>28</v>
      </c>
      <c r="C424" s="49">
        <v>100000</v>
      </c>
      <c r="D424" s="49">
        <v>60617.18</v>
      </c>
      <c r="E424" s="157">
        <f t="shared" si="8"/>
        <v>60.617180000000005</v>
      </c>
    </row>
    <row r="425" spans="1:7">
      <c r="A425" s="62"/>
      <c r="B425" s="15"/>
      <c r="C425" s="46"/>
      <c r="D425" s="46"/>
      <c r="E425" s="157"/>
    </row>
    <row r="426" spans="1:7" ht="30">
      <c r="A426" s="55">
        <v>15</v>
      </c>
      <c r="B426" s="20" t="s">
        <v>131</v>
      </c>
      <c r="C426" s="48">
        <f t="shared" ref="C426:D428" si="12">C427</f>
        <v>20000</v>
      </c>
      <c r="D426" s="48">
        <f t="shared" si="12"/>
        <v>0</v>
      </c>
      <c r="E426" s="155">
        <f t="shared" si="8"/>
        <v>0</v>
      </c>
      <c r="F426" s="198" t="s">
        <v>209</v>
      </c>
      <c r="G426" s="200"/>
    </row>
    <row r="427" spans="1:7" ht="25.5">
      <c r="A427" s="178"/>
      <c r="B427" s="15" t="s">
        <v>100</v>
      </c>
      <c r="C427" s="46">
        <f t="shared" si="12"/>
        <v>20000</v>
      </c>
      <c r="D427" s="46">
        <f t="shared" si="12"/>
        <v>0</v>
      </c>
      <c r="E427" s="157">
        <f t="shared" si="8"/>
        <v>0</v>
      </c>
    </row>
    <row r="428" spans="1:7">
      <c r="A428" s="179"/>
      <c r="B428" s="15" t="s">
        <v>29</v>
      </c>
      <c r="C428" s="46">
        <f t="shared" si="12"/>
        <v>20000</v>
      </c>
      <c r="D428" s="46">
        <f t="shared" si="12"/>
        <v>0</v>
      </c>
      <c r="E428" s="157">
        <f t="shared" si="8"/>
        <v>0</v>
      </c>
    </row>
    <row r="429" spans="1:7">
      <c r="A429" s="179"/>
      <c r="B429" s="15" t="s">
        <v>50</v>
      </c>
      <c r="C429" s="49">
        <v>20000</v>
      </c>
      <c r="D429" s="49"/>
      <c r="E429" s="157">
        <f t="shared" si="8"/>
        <v>0</v>
      </c>
    </row>
    <row r="430" spans="1:7">
      <c r="A430" s="62"/>
      <c r="B430" s="15"/>
      <c r="C430" s="46"/>
      <c r="D430" s="46"/>
      <c r="E430" s="157"/>
    </row>
    <row r="431" spans="1:7" ht="32.25" customHeight="1">
      <c r="A431" s="10" t="s">
        <v>15</v>
      </c>
      <c r="B431" s="25" t="s">
        <v>98</v>
      </c>
      <c r="C431" s="47">
        <f t="shared" ref="C431:D433" si="13">C432</f>
        <v>472500</v>
      </c>
      <c r="D431" s="47">
        <f t="shared" si="13"/>
        <v>472500</v>
      </c>
      <c r="E431" s="156">
        <f t="shared" si="8"/>
        <v>100</v>
      </c>
      <c r="F431" s="198" t="s">
        <v>205</v>
      </c>
      <c r="G431" s="200"/>
    </row>
    <row r="432" spans="1:7">
      <c r="A432" s="181"/>
      <c r="B432" s="79" t="s">
        <v>132</v>
      </c>
      <c r="C432" s="46">
        <f t="shared" si="13"/>
        <v>472500</v>
      </c>
      <c r="D432" s="46">
        <f t="shared" si="13"/>
        <v>472500</v>
      </c>
      <c r="E432" s="157">
        <f t="shared" si="8"/>
        <v>100</v>
      </c>
    </row>
    <row r="433" spans="1:7">
      <c r="A433" s="179"/>
      <c r="B433" s="15" t="s">
        <v>29</v>
      </c>
      <c r="C433" s="46">
        <f t="shared" si="13"/>
        <v>472500</v>
      </c>
      <c r="D433" s="46">
        <f t="shared" si="13"/>
        <v>472500</v>
      </c>
      <c r="E433" s="157">
        <f t="shared" si="8"/>
        <v>100</v>
      </c>
    </row>
    <row r="434" spans="1:7" ht="18.75" customHeight="1">
      <c r="A434" s="182"/>
      <c r="B434" s="28" t="s">
        <v>30</v>
      </c>
      <c r="C434" s="58">
        <v>472500</v>
      </c>
      <c r="D434" s="58">
        <v>472500</v>
      </c>
      <c r="E434" s="157">
        <f t="shared" si="8"/>
        <v>100</v>
      </c>
    </row>
    <row r="435" spans="1:7">
      <c r="A435" s="62"/>
      <c r="B435" s="33"/>
      <c r="C435" s="54"/>
      <c r="D435" s="54"/>
      <c r="E435" s="160"/>
    </row>
    <row r="436" spans="1:7" ht="45">
      <c r="A436" s="82">
        <v>17</v>
      </c>
      <c r="B436" s="83" t="s">
        <v>133</v>
      </c>
      <c r="C436" s="84">
        <f>C440+C443+C437</f>
        <v>838928.59</v>
      </c>
      <c r="D436" s="84">
        <f>D440+D443+D437</f>
        <v>838928.59</v>
      </c>
      <c r="E436" s="161">
        <f t="shared" si="8"/>
        <v>100</v>
      </c>
      <c r="F436" s="198" t="s">
        <v>205</v>
      </c>
      <c r="G436" s="200"/>
    </row>
    <row r="437" spans="1:7" ht="15">
      <c r="A437" s="88"/>
      <c r="B437" s="148" t="s">
        <v>60</v>
      </c>
      <c r="C437" s="89">
        <f>C438</f>
        <v>138336</v>
      </c>
      <c r="D437" s="89">
        <f>D438</f>
        <v>138336</v>
      </c>
      <c r="E437" s="160">
        <f t="shared" si="8"/>
        <v>100</v>
      </c>
    </row>
    <row r="438" spans="1:7" ht="15">
      <c r="A438" s="149"/>
      <c r="B438" s="43" t="s">
        <v>34</v>
      </c>
      <c r="C438" s="89">
        <f>C439</f>
        <v>138336</v>
      </c>
      <c r="D438" s="89">
        <f>D439</f>
        <v>138336</v>
      </c>
      <c r="E438" s="160">
        <f t="shared" si="8"/>
        <v>100</v>
      </c>
    </row>
    <row r="439" spans="1:7" ht="15">
      <c r="A439" s="149"/>
      <c r="B439" s="16" t="s">
        <v>94</v>
      </c>
      <c r="C439" s="53">
        <v>138336</v>
      </c>
      <c r="D439" s="53">
        <v>138336</v>
      </c>
      <c r="E439" s="160">
        <f t="shared" si="8"/>
        <v>100</v>
      </c>
    </row>
    <row r="440" spans="1:7">
      <c r="A440" s="178"/>
      <c r="B440" s="80" t="s">
        <v>158</v>
      </c>
      <c r="C440" s="54">
        <f>C441</f>
        <v>500000</v>
      </c>
      <c r="D440" s="54">
        <f>D441</f>
        <v>500000</v>
      </c>
      <c r="E440" s="160">
        <f t="shared" si="8"/>
        <v>100</v>
      </c>
    </row>
    <row r="441" spans="1:7">
      <c r="A441" s="179"/>
      <c r="B441" s="70" t="s">
        <v>34</v>
      </c>
      <c r="C441" s="54">
        <f>C442</f>
        <v>500000</v>
      </c>
      <c r="D441" s="54">
        <f>D442</f>
        <v>500000</v>
      </c>
      <c r="E441" s="160">
        <f t="shared" si="8"/>
        <v>100</v>
      </c>
    </row>
    <row r="442" spans="1:7">
      <c r="A442" s="179"/>
      <c r="B442" s="65" t="s">
        <v>35</v>
      </c>
      <c r="C442" s="54">
        <v>500000</v>
      </c>
      <c r="D442" s="54">
        <v>500000</v>
      </c>
      <c r="E442" s="160">
        <f t="shared" si="8"/>
        <v>100</v>
      </c>
    </row>
    <row r="443" spans="1:7">
      <c r="A443" s="179"/>
      <c r="B443" s="128" t="s">
        <v>184</v>
      </c>
      <c r="C443" s="54">
        <f>C444</f>
        <v>200592.59</v>
      </c>
      <c r="D443" s="54">
        <f>D444</f>
        <v>200592.59</v>
      </c>
      <c r="E443" s="160">
        <f t="shared" si="8"/>
        <v>100</v>
      </c>
    </row>
    <row r="444" spans="1:7">
      <c r="A444" s="179"/>
      <c r="B444" s="70" t="s">
        <v>34</v>
      </c>
      <c r="C444" s="54">
        <f>C445</f>
        <v>200592.59</v>
      </c>
      <c r="D444" s="54">
        <f>D445</f>
        <v>200592.59</v>
      </c>
      <c r="E444" s="160">
        <f t="shared" si="8"/>
        <v>100</v>
      </c>
    </row>
    <row r="445" spans="1:7">
      <c r="A445" s="182"/>
      <c r="B445" s="65" t="s">
        <v>35</v>
      </c>
      <c r="C445" s="54">
        <v>200592.59</v>
      </c>
      <c r="D445" s="54">
        <v>200592.59</v>
      </c>
      <c r="E445" s="160">
        <f t="shared" si="8"/>
        <v>100</v>
      </c>
    </row>
    <row r="446" spans="1:7" ht="12.75" customHeight="1">
      <c r="A446" s="100"/>
      <c r="B446" s="85"/>
      <c r="C446" s="54"/>
      <c r="D446" s="54"/>
      <c r="E446" s="160"/>
    </row>
    <row r="447" spans="1:7" ht="30">
      <c r="A447" s="68">
        <v>18</v>
      </c>
      <c r="B447" s="86" t="s">
        <v>107</v>
      </c>
      <c r="C447" s="84">
        <f t="shared" ref="C447:D449" si="14">C448</f>
        <v>115000</v>
      </c>
      <c r="D447" s="84">
        <f t="shared" si="14"/>
        <v>115000</v>
      </c>
      <c r="E447" s="161">
        <f t="shared" si="8"/>
        <v>100</v>
      </c>
      <c r="F447" s="198" t="s">
        <v>205</v>
      </c>
      <c r="G447" s="200"/>
    </row>
    <row r="448" spans="1:7">
      <c r="A448" s="178"/>
      <c r="B448" s="56" t="s">
        <v>101</v>
      </c>
      <c r="C448" s="54">
        <f t="shared" si="14"/>
        <v>115000</v>
      </c>
      <c r="D448" s="54">
        <f t="shared" si="14"/>
        <v>115000</v>
      </c>
      <c r="E448" s="160">
        <f t="shared" si="8"/>
        <v>100</v>
      </c>
    </row>
    <row r="449" spans="1:7">
      <c r="A449" s="179"/>
      <c r="B449" s="15" t="s">
        <v>29</v>
      </c>
      <c r="C449" s="54">
        <f t="shared" si="14"/>
        <v>115000</v>
      </c>
      <c r="D449" s="54">
        <f t="shared" si="14"/>
        <v>115000</v>
      </c>
      <c r="E449" s="160">
        <f t="shared" si="8"/>
        <v>100</v>
      </c>
    </row>
    <row r="450" spans="1:7" ht="25.5">
      <c r="A450" s="182"/>
      <c r="B450" s="28" t="s">
        <v>30</v>
      </c>
      <c r="C450" s="49">
        <v>115000</v>
      </c>
      <c r="D450" s="49">
        <v>115000</v>
      </c>
      <c r="E450" s="160">
        <f t="shared" si="8"/>
        <v>100</v>
      </c>
    </row>
    <row r="451" spans="1:7">
      <c r="A451" s="62"/>
      <c r="B451" s="81"/>
      <c r="C451" s="54"/>
      <c r="D451" s="54"/>
      <c r="E451" s="160"/>
    </row>
    <row r="452" spans="1:7" ht="45">
      <c r="A452" s="88">
        <v>19</v>
      </c>
      <c r="B452" s="87" t="s">
        <v>134</v>
      </c>
      <c r="C452" s="84">
        <f>+C453+C456+C459+C462</f>
        <v>13420290.200000001</v>
      </c>
      <c r="D452" s="84">
        <f>+D453+D456+D459+D462</f>
        <v>6464968.2799999993</v>
      </c>
      <c r="E452" s="161">
        <f t="shared" ref="E452:E472" si="15">D452/C452*100</f>
        <v>48.173088537235941</v>
      </c>
      <c r="F452" s="198" t="s">
        <v>208</v>
      </c>
      <c r="G452" s="200"/>
    </row>
    <row r="453" spans="1:7" ht="17.25" customHeight="1">
      <c r="A453" s="179"/>
      <c r="B453" s="65" t="s">
        <v>160</v>
      </c>
      <c r="C453" s="54">
        <f>C454</f>
        <v>288260.8</v>
      </c>
      <c r="D453" s="54">
        <f>D454</f>
        <v>269992</v>
      </c>
      <c r="E453" s="160">
        <f t="shared" si="15"/>
        <v>93.66240571038449</v>
      </c>
    </row>
    <row r="454" spans="1:7">
      <c r="A454" s="179"/>
      <c r="B454" s="66" t="s">
        <v>27</v>
      </c>
      <c r="C454" s="54">
        <f>C455</f>
        <v>288260.8</v>
      </c>
      <c r="D454" s="54">
        <f>D455</f>
        <v>269992</v>
      </c>
      <c r="E454" s="160">
        <f t="shared" si="15"/>
        <v>93.66240571038449</v>
      </c>
    </row>
    <row r="455" spans="1:7" ht="25.5">
      <c r="A455" s="179"/>
      <c r="B455" s="60" t="s">
        <v>28</v>
      </c>
      <c r="C455" s="49">
        <v>288260.8</v>
      </c>
      <c r="D455" s="49">
        <v>269992</v>
      </c>
      <c r="E455" s="160">
        <f t="shared" si="15"/>
        <v>93.66240571038449</v>
      </c>
    </row>
    <row r="456" spans="1:7">
      <c r="A456" s="108"/>
      <c r="B456" s="85" t="s">
        <v>169</v>
      </c>
      <c r="C456" s="54">
        <f>C457</f>
        <v>6239400</v>
      </c>
      <c r="D456" s="54">
        <f>D457</f>
        <v>0</v>
      </c>
      <c r="E456" s="160">
        <f t="shared" si="15"/>
        <v>0</v>
      </c>
    </row>
    <row r="457" spans="1:7">
      <c r="A457" s="108"/>
      <c r="B457" s="66" t="s">
        <v>27</v>
      </c>
      <c r="C457" s="54">
        <f>C458</f>
        <v>6239400</v>
      </c>
      <c r="D457" s="54">
        <f>D458</f>
        <v>0</v>
      </c>
      <c r="E457" s="160">
        <f t="shared" si="15"/>
        <v>0</v>
      </c>
    </row>
    <row r="458" spans="1:7" ht="25.5">
      <c r="A458" s="108"/>
      <c r="B458" s="60" t="s">
        <v>28</v>
      </c>
      <c r="C458" s="54">
        <v>6239400</v>
      </c>
      <c r="D458" s="49"/>
      <c r="E458" s="160">
        <f t="shared" si="15"/>
        <v>0</v>
      </c>
    </row>
    <row r="459" spans="1:7">
      <c r="A459" s="116"/>
      <c r="B459" s="85" t="s">
        <v>175</v>
      </c>
      <c r="C459" s="54">
        <f>C460</f>
        <v>2508000</v>
      </c>
      <c r="D459" s="54">
        <f>D460</f>
        <v>2507999</v>
      </c>
      <c r="E459" s="160">
        <f t="shared" si="15"/>
        <v>99.999960127591706</v>
      </c>
    </row>
    <row r="460" spans="1:7">
      <c r="A460" s="116"/>
      <c r="B460" s="66" t="s">
        <v>27</v>
      </c>
      <c r="C460" s="54">
        <f>C461</f>
        <v>2508000</v>
      </c>
      <c r="D460" s="54">
        <f>D461</f>
        <v>2507999</v>
      </c>
      <c r="E460" s="160">
        <f t="shared" si="15"/>
        <v>99.999960127591706</v>
      </c>
    </row>
    <row r="461" spans="1:7" ht="25.5">
      <c r="A461" s="116"/>
      <c r="B461" s="60" t="s">
        <v>28</v>
      </c>
      <c r="C461" s="49">
        <v>2508000</v>
      </c>
      <c r="D461" s="49">
        <v>2507999</v>
      </c>
      <c r="E461" s="160">
        <f t="shared" si="15"/>
        <v>99.999960127591706</v>
      </c>
    </row>
    <row r="462" spans="1:7" ht="25.5">
      <c r="A462" s="116"/>
      <c r="B462" s="85" t="s">
        <v>176</v>
      </c>
      <c r="C462" s="54">
        <f>C463</f>
        <v>4384629.4000000004</v>
      </c>
      <c r="D462" s="54">
        <f>D463</f>
        <v>3686977.28</v>
      </c>
      <c r="E462" s="160">
        <f t="shared" si="15"/>
        <v>84.088686720022437</v>
      </c>
    </row>
    <row r="463" spans="1:7">
      <c r="A463" s="116"/>
      <c r="B463" s="66" t="s">
        <v>27</v>
      </c>
      <c r="C463" s="54">
        <f>C464</f>
        <v>4384629.4000000004</v>
      </c>
      <c r="D463" s="54">
        <f>D464</f>
        <v>3686977.28</v>
      </c>
      <c r="E463" s="160">
        <f t="shared" si="15"/>
        <v>84.088686720022437</v>
      </c>
    </row>
    <row r="464" spans="1:7" ht="25.5">
      <c r="A464" s="116"/>
      <c r="B464" s="60" t="s">
        <v>28</v>
      </c>
      <c r="C464" s="49">
        <v>4384629.4000000004</v>
      </c>
      <c r="D464" s="49">
        <v>3686977.28</v>
      </c>
      <c r="E464" s="160">
        <f t="shared" si="15"/>
        <v>84.088686720022437</v>
      </c>
    </row>
    <row r="465" spans="1:7">
      <c r="A465" s="116"/>
      <c r="B465" s="85"/>
      <c r="C465" s="54"/>
      <c r="D465" s="119"/>
      <c r="E465" s="160"/>
    </row>
    <row r="466" spans="1:7" ht="45">
      <c r="A466" s="68">
        <v>20</v>
      </c>
      <c r="B466" s="86" t="s">
        <v>140</v>
      </c>
      <c r="C466" s="84">
        <f>+C470+C467</f>
        <v>4519503.1100000003</v>
      </c>
      <c r="D466" s="84">
        <f>+D470+D467</f>
        <v>4519503.1100000003</v>
      </c>
      <c r="E466" s="161">
        <f t="shared" si="15"/>
        <v>100</v>
      </c>
      <c r="F466" s="198" t="s">
        <v>205</v>
      </c>
      <c r="G466" s="200"/>
    </row>
    <row r="467" spans="1:7">
      <c r="A467" s="134"/>
      <c r="B467" s="138" t="s">
        <v>193</v>
      </c>
      <c r="C467" s="112">
        <f>C468</f>
        <v>2710500</v>
      </c>
      <c r="D467" s="112">
        <f>D468</f>
        <v>2710500</v>
      </c>
      <c r="E467" s="160">
        <f t="shared" si="15"/>
        <v>100</v>
      </c>
    </row>
    <row r="468" spans="1:7">
      <c r="A468" s="134"/>
      <c r="B468" s="15" t="s">
        <v>34</v>
      </c>
      <c r="C468" s="112">
        <f>C469</f>
        <v>2710500</v>
      </c>
      <c r="D468" s="112">
        <f>D469</f>
        <v>2710500</v>
      </c>
      <c r="E468" s="160">
        <f t="shared" si="15"/>
        <v>100</v>
      </c>
    </row>
    <row r="469" spans="1:7">
      <c r="A469" s="134"/>
      <c r="B469" s="113" t="s">
        <v>94</v>
      </c>
      <c r="C469" s="50">
        <v>2710500</v>
      </c>
      <c r="D469" s="50">
        <v>2710500</v>
      </c>
      <c r="E469" s="160">
        <f t="shared" si="15"/>
        <v>100</v>
      </c>
    </row>
    <row r="470" spans="1:7">
      <c r="A470" s="91"/>
      <c r="B470" s="85" t="s">
        <v>146</v>
      </c>
      <c r="C470" s="54">
        <f>C471</f>
        <v>1809003.11</v>
      </c>
      <c r="D470" s="54">
        <f>D471</f>
        <v>1809003.11</v>
      </c>
      <c r="E470" s="160">
        <f t="shared" si="15"/>
        <v>100</v>
      </c>
    </row>
    <row r="471" spans="1:7">
      <c r="A471" s="91"/>
      <c r="B471" s="15" t="s">
        <v>34</v>
      </c>
      <c r="C471" s="54">
        <f>C472</f>
        <v>1809003.11</v>
      </c>
      <c r="D471" s="54">
        <f>D472</f>
        <v>1809003.11</v>
      </c>
      <c r="E471" s="160">
        <f t="shared" si="15"/>
        <v>100</v>
      </c>
    </row>
    <row r="472" spans="1:7">
      <c r="A472" s="134"/>
      <c r="B472" s="113" t="s">
        <v>94</v>
      </c>
      <c r="C472" s="50">
        <v>1809003.11</v>
      </c>
      <c r="D472" s="50">
        <v>1809003.11</v>
      </c>
      <c r="E472" s="160">
        <f t="shared" si="15"/>
        <v>100</v>
      </c>
    </row>
    <row r="473" spans="1:7">
      <c r="A473" s="62"/>
      <c r="B473" s="33"/>
      <c r="C473" s="54"/>
      <c r="D473" s="54"/>
      <c r="E473" s="160"/>
    </row>
    <row r="474" spans="1:7" customFormat="1">
      <c r="A474" s="194"/>
      <c r="B474" s="76"/>
      <c r="C474" s="49"/>
      <c r="D474" s="49"/>
      <c r="E474" s="162"/>
      <c r="F474" s="167"/>
      <c r="G474" s="167"/>
    </row>
    <row r="475" spans="1:7" customFormat="1">
      <c r="A475" s="194"/>
      <c r="B475" s="76"/>
      <c r="C475" s="49"/>
      <c r="D475" s="49"/>
      <c r="E475" s="162"/>
      <c r="F475" s="167"/>
      <c r="G475" s="167"/>
    </row>
    <row r="476" spans="1:7" customFormat="1">
      <c r="A476" s="194"/>
      <c r="B476" s="75"/>
      <c r="C476" s="49"/>
      <c r="D476" s="49"/>
      <c r="E476" s="162"/>
      <c r="F476" s="167"/>
      <c r="G476" s="167"/>
    </row>
    <row r="477" spans="1:7" customFormat="1">
      <c r="A477" s="194"/>
      <c r="B477" s="76"/>
      <c r="C477" s="49"/>
      <c r="D477" s="49"/>
      <c r="E477" s="162"/>
      <c r="F477" s="167"/>
      <c r="G477" s="167"/>
    </row>
    <row r="478" spans="1:7" customFormat="1">
      <c r="A478" s="194"/>
      <c r="B478" s="76"/>
      <c r="C478" s="49"/>
      <c r="D478" s="49"/>
      <c r="E478" s="162"/>
      <c r="F478" s="167"/>
      <c r="G478" s="167"/>
    </row>
    <row r="479" spans="1:7" customFormat="1">
      <c r="A479" s="194"/>
      <c r="B479" s="76"/>
      <c r="C479" s="49"/>
      <c r="D479" s="49"/>
      <c r="E479" s="162"/>
      <c r="F479" s="167"/>
      <c r="G479" s="167"/>
    </row>
    <row r="480" spans="1:7" customFormat="1">
      <c r="A480" s="194"/>
      <c r="B480" s="92"/>
      <c r="C480" s="49"/>
      <c r="D480" s="49"/>
      <c r="E480" s="162"/>
      <c r="F480" s="167"/>
      <c r="G480" s="167"/>
    </row>
    <row r="481" spans="1:7" customFormat="1">
      <c r="A481" s="194"/>
      <c r="B481" s="76"/>
      <c r="C481" s="49"/>
      <c r="D481" s="49"/>
      <c r="E481" s="162"/>
      <c r="F481" s="167"/>
      <c r="G481" s="167"/>
    </row>
    <row r="482" spans="1:7" customFormat="1">
      <c r="A482" s="194"/>
      <c r="B482" s="76"/>
      <c r="C482" s="49"/>
      <c r="D482" s="49"/>
      <c r="E482" s="162"/>
      <c r="F482" s="167"/>
      <c r="G482" s="167"/>
    </row>
    <row r="483" spans="1:7" customFormat="1">
      <c r="A483" s="194"/>
      <c r="B483" s="75"/>
      <c r="C483" s="49"/>
      <c r="D483" s="49"/>
      <c r="E483" s="162"/>
      <c r="F483" s="167"/>
      <c r="G483" s="167"/>
    </row>
    <row r="484" spans="1:7" customFormat="1">
      <c r="A484" s="194"/>
      <c r="B484" s="76"/>
      <c r="C484" s="49"/>
      <c r="D484" s="49"/>
      <c r="E484" s="162"/>
      <c r="F484" s="167"/>
      <c r="G484" s="167"/>
    </row>
    <row r="485" spans="1:7" customFormat="1">
      <c r="A485" s="194"/>
      <c r="B485" s="74"/>
      <c r="C485" s="49"/>
      <c r="D485" s="49"/>
      <c r="E485" s="162"/>
      <c r="F485" s="167"/>
      <c r="G485" s="167"/>
    </row>
    <row r="486" spans="1:7" customFormat="1">
      <c r="A486" s="194"/>
      <c r="B486" s="76"/>
      <c r="C486" s="49"/>
      <c r="D486" s="49"/>
      <c r="E486" s="162"/>
      <c r="F486" s="167"/>
      <c r="G486" s="167"/>
    </row>
    <row r="487" spans="1:7" customFormat="1">
      <c r="A487" s="194"/>
      <c r="B487" s="76"/>
      <c r="C487" s="49"/>
      <c r="D487" s="49"/>
      <c r="E487" s="162"/>
      <c r="F487" s="167"/>
      <c r="G487" s="167"/>
    </row>
    <row r="488" spans="1:7" customFormat="1">
      <c r="A488" s="194"/>
      <c r="B488" s="75"/>
      <c r="C488" s="49"/>
      <c r="D488" s="49"/>
      <c r="E488" s="162"/>
      <c r="F488" s="167"/>
      <c r="G488" s="167"/>
    </row>
    <row r="489" spans="1:7" customFormat="1">
      <c r="A489" s="194"/>
      <c r="B489" s="76"/>
      <c r="C489" s="49"/>
      <c r="D489" s="49"/>
      <c r="E489" s="162"/>
      <c r="F489" s="167"/>
      <c r="G489" s="167"/>
    </row>
    <row r="490" spans="1:7" customFormat="1">
      <c r="A490" s="194"/>
      <c r="B490" s="76"/>
      <c r="C490" s="49"/>
      <c r="D490" s="49"/>
      <c r="E490" s="162"/>
      <c r="F490" s="167"/>
      <c r="G490" s="167"/>
    </row>
    <row r="491" spans="1:7" customFormat="1">
      <c r="A491" s="194"/>
      <c r="B491" s="76"/>
      <c r="C491" s="49"/>
      <c r="D491" s="49"/>
      <c r="E491" s="162"/>
      <c r="F491" s="167"/>
      <c r="G491" s="167"/>
    </row>
    <row r="492" spans="1:7" customFormat="1">
      <c r="A492" s="194"/>
      <c r="B492" s="76"/>
      <c r="C492" s="49"/>
      <c r="D492" s="49"/>
      <c r="E492" s="162"/>
      <c r="F492" s="167"/>
      <c r="G492" s="167"/>
    </row>
    <row r="493" spans="1:7" customFormat="1">
      <c r="A493" s="194"/>
      <c r="B493" s="75"/>
      <c r="C493" s="49"/>
      <c r="D493" s="49"/>
      <c r="E493" s="162"/>
      <c r="F493" s="167"/>
      <c r="G493" s="167"/>
    </row>
    <row r="494" spans="1:7" customFormat="1">
      <c r="A494" s="194"/>
      <c r="B494" s="76"/>
      <c r="C494" s="49"/>
      <c r="D494" s="49"/>
      <c r="E494" s="162"/>
      <c r="F494" s="167"/>
      <c r="G494" s="167"/>
    </row>
    <row r="495" spans="1:7" customFormat="1">
      <c r="A495" s="194"/>
      <c r="B495" s="76"/>
      <c r="C495" s="49"/>
      <c r="D495" s="49"/>
      <c r="E495" s="162"/>
      <c r="F495" s="167"/>
      <c r="G495" s="167"/>
    </row>
    <row r="496" spans="1:7" customFormat="1">
      <c r="A496" s="194"/>
      <c r="B496" s="76"/>
      <c r="C496" s="49"/>
      <c r="D496" s="49"/>
      <c r="E496" s="162"/>
      <c r="F496" s="167"/>
      <c r="G496" s="167"/>
    </row>
    <row r="497" spans="1:7" customFormat="1">
      <c r="A497" s="194"/>
      <c r="B497" s="76"/>
      <c r="C497" s="59"/>
      <c r="D497" s="59"/>
      <c r="E497" s="162"/>
      <c r="F497" s="167"/>
      <c r="G497" s="167"/>
    </row>
    <row r="498" spans="1:7" customFormat="1" ht="109.5" customHeight="1">
      <c r="A498" s="194"/>
      <c r="B498" s="60"/>
      <c r="C498" s="49"/>
      <c r="D498" s="49"/>
      <c r="E498" s="162"/>
      <c r="F498" s="167"/>
      <c r="G498" s="167"/>
    </row>
    <row r="499" spans="1:7" customFormat="1">
      <c r="A499" s="194"/>
      <c r="B499" s="76"/>
      <c r="C499" s="49"/>
      <c r="D499" s="49"/>
      <c r="E499" s="162"/>
      <c r="F499" s="167"/>
      <c r="G499" s="167"/>
    </row>
    <row r="500" spans="1:7" customFormat="1">
      <c r="A500" s="194"/>
      <c r="B500" s="76"/>
      <c r="C500" s="49"/>
      <c r="D500" s="49"/>
      <c r="E500" s="162"/>
      <c r="F500" s="167"/>
      <c r="G500" s="167"/>
    </row>
    <row r="501" spans="1:7" customFormat="1">
      <c r="A501" s="194"/>
      <c r="B501" s="76"/>
      <c r="C501" s="49"/>
      <c r="D501" s="49"/>
      <c r="E501" s="162"/>
      <c r="F501" s="167"/>
      <c r="G501" s="167"/>
    </row>
    <row r="502" spans="1:7" customFormat="1">
      <c r="A502" s="194"/>
      <c r="B502" s="76"/>
      <c r="C502" s="49"/>
      <c r="D502" s="49"/>
      <c r="E502" s="162"/>
      <c r="F502" s="167"/>
      <c r="G502" s="167"/>
    </row>
    <row r="503" spans="1:7" customFormat="1">
      <c r="A503" s="194"/>
      <c r="B503" s="76"/>
      <c r="C503" s="49"/>
      <c r="D503" s="49"/>
      <c r="E503" s="162"/>
      <c r="F503" s="167"/>
      <c r="G503" s="167"/>
    </row>
    <row r="504" spans="1:7" customFormat="1">
      <c r="A504" s="194"/>
      <c r="B504" s="76"/>
      <c r="C504" s="49"/>
      <c r="D504" s="49"/>
      <c r="E504" s="162"/>
      <c r="F504" s="167"/>
      <c r="G504" s="167"/>
    </row>
    <row r="505" spans="1:7" customFormat="1">
      <c r="A505" s="194"/>
      <c r="B505" s="76"/>
      <c r="C505" s="49"/>
      <c r="D505" s="49"/>
      <c r="E505" s="162"/>
      <c r="F505" s="167"/>
      <c r="G505" s="167"/>
    </row>
    <row r="506" spans="1:7" customFormat="1">
      <c r="A506" s="194"/>
      <c r="B506" s="76"/>
      <c r="C506" s="59"/>
      <c r="D506" s="59"/>
      <c r="E506" s="162"/>
      <c r="F506" s="167"/>
      <c r="G506" s="167"/>
    </row>
    <row r="507" spans="1:7" customFormat="1">
      <c r="A507" s="194"/>
      <c r="B507" s="60"/>
      <c r="C507" s="49"/>
      <c r="D507" s="49"/>
      <c r="E507" s="162"/>
      <c r="F507" s="167"/>
      <c r="G507" s="167"/>
    </row>
    <row r="508" spans="1:7" customFormat="1">
      <c r="A508" s="194"/>
      <c r="B508" s="76"/>
      <c r="C508" s="49"/>
      <c r="D508" s="49"/>
      <c r="E508" s="162"/>
      <c r="F508" s="167"/>
      <c r="G508" s="167"/>
    </row>
    <row r="509" spans="1:7" customFormat="1">
      <c r="A509" s="194"/>
      <c r="B509" s="76"/>
      <c r="C509" s="49"/>
      <c r="D509" s="49"/>
      <c r="E509" s="162"/>
      <c r="F509" s="167"/>
      <c r="G509" s="167"/>
    </row>
    <row r="510" spans="1:7" customFormat="1">
      <c r="A510" s="194"/>
      <c r="B510" s="60"/>
      <c r="C510" s="49"/>
      <c r="D510" s="49"/>
      <c r="E510" s="162"/>
      <c r="F510" s="167"/>
      <c r="G510" s="167"/>
    </row>
    <row r="511" spans="1:7" customFormat="1">
      <c r="A511" s="194"/>
      <c r="B511" s="76"/>
      <c r="C511" s="49"/>
      <c r="D511" s="49"/>
      <c r="E511" s="162"/>
      <c r="F511" s="167"/>
      <c r="G511" s="167"/>
    </row>
    <row r="512" spans="1:7" customFormat="1">
      <c r="A512" s="194"/>
      <c r="B512" s="76"/>
      <c r="C512" s="49"/>
      <c r="D512" s="49"/>
      <c r="E512" s="162"/>
      <c r="F512" s="167"/>
      <c r="G512" s="167"/>
    </row>
    <row r="513" spans="1:7" customFormat="1">
      <c r="A513" s="194"/>
      <c r="B513" s="76"/>
      <c r="C513" s="49"/>
      <c r="D513" s="49"/>
      <c r="E513" s="162"/>
      <c r="F513" s="167"/>
      <c r="G513" s="167"/>
    </row>
    <row r="514" spans="1:7" customFormat="1">
      <c r="A514" s="194"/>
      <c r="B514" s="76"/>
      <c r="C514" s="49"/>
      <c r="D514" s="49"/>
      <c r="E514" s="162"/>
      <c r="F514" s="167"/>
      <c r="G514" s="167"/>
    </row>
    <row r="515" spans="1:7" customFormat="1">
      <c r="A515" s="194"/>
      <c r="B515" s="76"/>
      <c r="C515" s="49"/>
      <c r="D515" s="49"/>
      <c r="E515" s="162"/>
      <c r="F515" s="167"/>
      <c r="G515" s="167"/>
    </row>
    <row r="516" spans="1:7" customFormat="1">
      <c r="A516" s="194"/>
      <c r="B516" s="76"/>
      <c r="C516" s="49"/>
      <c r="D516" s="49"/>
      <c r="E516" s="162"/>
      <c r="F516" s="167"/>
      <c r="G516" s="167"/>
    </row>
    <row r="517" spans="1:7" customFormat="1">
      <c r="A517" s="194"/>
      <c r="B517" s="76"/>
      <c r="C517" s="49"/>
      <c r="D517" s="49"/>
      <c r="E517" s="162"/>
      <c r="F517" s="167"/>
      <c r="G517" s="167"/>
    </row>
    <row r="518" spans="1:7" customFormat="1">
      <c r="A518" s="194"/>
      <c r="B518" s="76"/>
      <c r="C518" s="49"/>
      <c r="D518" s="49"/>
      <c r="E518" s="162"/>
      <c r="F518" s="167"/>
      <c r="G518" s="167"/>
    </row>
    <row r="519" spans="1:7" customFormat="1">
      <c r="A519" s="194"/>
      <c r="B519" s="5"/>
      <c r="C519" s="49"/>
      <c r="D519" s="49"/>
      <c r="E519" s="162"/>
      <c r="F519" s="167"/>
      <c r="G519" s="167"/>
    </row>
    <row r="520" spans="1:7" customFormat="1">
      <c r="A520" s="194"/>
      <c r="B520" s="75"/>
      <c r="C520" s="49"/>
      <c r="D520" s="49"/>
      <c r="E520" s="162"/>
      <c r="F520" s="167"/>
      <c r="G520" s="167"/>
    </row>
    <row r="521" spans="1:7" customFormat="1">
      <c r="A521" s="194"/>
      <c r="B521" s="76"/>
      <c r="C521" s="146"/>
      <c r="D521" s="146"/>
      <c r="E521" s="162"/>
      <c r="F521" s="167"/>
      <c r="G521" s="167"/>
    </row>
    <row r="522" spans="1:7" customFormat="1">
      <c r="A522" s="194"/>
      <c r="B522" s="93"/>
      <c r="C522" s="49"/>
      <c r="D522" s="49"/>
      <c r="E522" s="162"/>
      <c r="F522" s="167"/>
      <c r="G522" s="167"/>
    </row>
    <row r="523" spans="1:7" customFormat="1">
      <c r="A523" s="194"/>
      <c r="B523" s="76"/>
      <c r="C523" s="49"/>
      <c r="D523" s="49"/>
      <c r="E523" s="162"/>
      <c r="F523" s="167"/>
      <c r="G523" s="167"/>
    </row>
    <row r="524" spans="1:7" customFormat="1">
      <c r="A524" s="194"/>
      <c r="B524" s="76"/>
      <c r="C524" s="49"/>
      <c r="D524" s="49"/>
      <c r="E524" s="162"/>
      <c r="F524" s="167"/>
      <c r="G524" s="167"/>
    </row>
    <row r="525" spans="1:7" customFormat="1">
      <c r="A525" s="194"/>
      <c r="B525" s="76"/>
      <c r="C525" s="49"/>
      <c r="D525" s="49"/>
      <c r="E525" s="162"/>
      <c r="F525" s="167"/>
      <c r="G525" s="167"/>
    </row>
    <row r="526" spans="1:7" customFormat="1">
      <c r="A526" s="194"/>
      <c r="B526" s="74"/>
      <c r="C526" s="49"/>
      <c r="D526" s="49"/>
      <c r="E526" s="162"/>
      <c r="F526" s="167"/>
      <c r="G526" s="167"/>
    </row>
    <row r="527" spans="1:7" customFormat="1">
      <c r="A527" s="194"/>
      <c r="B527" s="76"/>
      <c r="C527" s="90"/>
      <c r="D527" s="90"/>
      <c r="E527" s="162"/>
      <c r="F527" s="167"/>
      <c r="G527" s="167"/>
    </row>
    <row r="528" spans="1:7" customFormat="1">
      <c r="A528" s="194"/>
      <c r="B528" s="129"/>
      <c r="C528" s="49"/>
      <c r="D528" s="49"/>
      <c r="E528" s="162"/>
      <c r="F528" s="167"/>
      <c r="G528" s="167"/>
    </row>
    <row r="529" spans="1:7" customFormat="1">
      <c r="A529" s="194"/>
      <c r="B529" s="131"/>
      <c r="C529" s="49"/>
      <c r="D529" s="49"/>
      <c r="E529" s="162"/>
      <c r="F529" s="167"/>
      <c r="G529" s="167"/>
    </row>
    <row r="530" spans="1:7" customFormat="1">
      <c r="A530" s="194"/>
      <c r="B530" s="132"/>
      <c r="C530" s="49"/>
      <c r="D530" s="49"/>
      <c r="E530" s="162"/>
      <c r="F530" s="167"/>
      <c r="G530" s="167"/>
    </row>
    <row r="531" spans="1:7" customFormat="1">
      <c r="A531" s="194"/>
      <c r="B531" s="133"/>
      <c r="C531" s="49"/>
      <c r="D531" s="49"/>
      <c r="E531" s="162"/>
      <c r="F531" s="167"/>
      <c r="G531" s="167"/>
    </row>
    <row r="532" spans="1:7" customFormat="1">
      <c r="A532" s="194"/>
      <c r="B532" s="130"/>
      <c r="C532" s="50"/>
      <c r="D532" s="50"/>
      <c r="E532" s="163"/>
      <c r="F532" s="167"/>
      <c r="G532" s="167"/>
    </row>
    <row r="533" spans="1:7" customFormat="1">
      <c r="A533" s="194"/>
      <c r="B533" s="75"/>
      <c r="C533" s="50"/>
      <c r="D533" s="50"/>
      <c r="E533" s="163"/>
      <c r="F533" s="167"/>
      <c r="G533" s="167"/>
    </row>
    <row r="534" spans="1:7" customFormat="1">
      <c r="A534" s="194"/>
      <c r="B534" s="76"/>
      <c r="C534" s="50"/>
      <c r="D534" s="50"/>
      <c r="E534" s="163"/>
      <c r="F534" s="167"/>
      <c r="G534" s="167"/>
    </row>
    <row r="535" spans="1:7" customFormat="1">
      <c r="A535" s="194"/>
      <c r="B535" s="60"/>
      <c r="C535" s="50"/>
      <c r="D535" s="50"/>
      <c r="E535" s="163"/>
      <c r="F535" s="167"/>
      <c r="G535" s="167"/>
    </row>
    <row r="536" spans="1:7" customFormat="1">
      <c r="A536" s="194"/>
      <c r="B536" s="75"/>
      <c r="C536" s="50"/>
      <c r="D536" s="50"/>
      <c r="E536" s="163"/>
      <c r="F536" s="167"/>
      <c r="G536" s="167"/>
    </row>
    <row r="537" spans="1:7" customFormat="1">
      <c r="A537" s="194"/>
      <c r="B537" s="76"/>
      <c r="C537" s="49"/>
      <c r="D537" s="49"/>
      <c r="E537" s="163"/>
      <c r="F537" s="167"/>
      <c r="G537" s="167"/>
    </row>
    <row r="538" spans="1:7" customFormat="1">
      <c r="A538" s="194"/>
      <c r="B538" s="74"/>
      <c r="C538" s="49"/>
      <c r="D538" s="49"/>
      <c r="E538" s="162"/>
      <c r="F538" s="167"/>
      <c r="G538" s="167"/>
    </row>
    <row r="539" spans="1:7" customFormat="1">
      <c r="A539" s="194"/>
      <c r="B539" s="75"/>
      <c r="C539" s="49"/>
      <c r="D539" s="49"/>
      <c r="E539" s="162"/>
      <c r="F539" s="167"/>
      <c r="G539" s="167"/>
    </row>
    <row r="540" spans="1:7" customFormat="1">
      <c r="A540" s="194"/>
      <c r="B540" s="76"/>
      <c r="C540" s="49"/>
      <c r="D540" s="49"/>
      <c r="E540" s="162"/>
      <c r="F540" s="167"/>
      <c r="G540" s="167"/>
    </row>
    <row r="541" spans="1:7" customFormat="1">
      <c r="A541" s="194"/>
      <c r="B541" s="60"/>
      <c r="C541" s="49"/>
      <c r="D541" s="49"/>
      <c r="E541" s="162"/>
      <c r="F541" s="167"/>
      <c r="G541" s="167"/>
    </row>
    <row r="542" spans="1:7" customFormat="1">
      <c r="A542" s="194"/>
      <c r="B542" s="60"/>
      <c r="C542" s="49"/>
      <c r="D542" s="49"/>
      <c r="E542" s="162"/>
      <c r="F542" s="167"/>
      <c r="G542" s="167"/>
    </row>
    <row r="543" spans="1:7" customFormat="1">
      <c r="A543" s="194"/>
      <c r="B543" s="60"/>
      <c r="C543" s="49"/>
      <c r="D543" s="49"/>
      <c r="E543" s="162"/>
      <c r="F543" s="167"/>
      <c r="G543" s="167"/>
    </row>
    <row r="544" spans="1:7" customFormat="1">
      <c r="A544" s="194"/>
      <c r="B544" s="76"/>
      <c r="C544" s="49"/>
      <c r="D544" s="49"/>
      <c r="E544" s="162"/>
      <c r="F544" s="167"/>
      <c r="G544" s="167"/>
    </row>
    <row r="545" spans="1:7" customFormat="1">
      <c r="A545" s="194"/>
      <c r="B545" s="60"/>
      <c r="C545" s="49"/>
      <c r="D545" s="49"/>
      <c r="E545" s="162"/>
      <c r="F545" s="167"/>
      <c r="G545" s="167"/>
    </row>
    <row r="546" spans="1:7" customFormat="1">
      <c r="A546" s="194"/>
      <c r="B546" s="60"/>
      <c r="C546" s="49"/>
      <c r="D546" s="49"/>
      <c r="E546" s="162"/>
      <c r="F546" s="167"/>
      <c r="G546" s="167"/>
    </row>
    <row r="547" spans="1:7" customFormat="1">
      <c r="A547" s="194"/>
      <c r="B547" s="75"/>
      <c r="C547" s="49"/>
      <c r="D547" s="49"/>
      <c r="E547" s="162"/>
      <c r="F547" s="167"/>
      <c r="G547" s="167"/>
    </row>
    <row r="548" spans="1:7" customFormat="1">
      <c r="A548" s="194"/>
      <c r="B548" s="76"/>
      <c r="C548" s="49"/>
      <c r="D548" s="49"/>
      <c r="E548" s="162"/>
      <c r="F548" s="167"/>
      <c r="G548" s="167"/>
    </row>
    <row r="549" spans="1:7" customFormat="1">
      <c r="A549" s="194"/>
      <c r="B549" s="74"/>
      <c r="C549" s="49"/>
      <c r="D549" s="49"/>
      <c r="E549" s="162"/>
      <c r="F549" s="167"/>
      <c r="G549" s="167"/>
    </row>
    <row r="550" spans="1:7" customFormat="1">
      <c r="A550" s="194"/>
      <c r="B550" s="93"/>
      <c r="C550" s="49"/>
      <c r="D550" s="49"/>
      <c r="E550" s="162"/>
      <c r="F550" s="167"/>
      <c r="G550" s="167"/>
    </row>
    <row r="551" spans="1:7" customFormat="1">
      <c r="A551" s="194"/>
      <c r="B551" s="76"/>
      <c r="C551" s="49"/>
      <c r="D551" s="49"/>
      <c r="E551" s="162"/>
      <c r="F551" s="167"/>
      <c r="G551" s="167"/>
    </row>
    <row r="552" spans="1:7" customFormat="1">
      <c r="A552" s="194"/>
      <c r="B552" s="94"/>
      <c r="C552" s="49"/>
      <c r="D552" s="49"/>
      <c r="E552" s="162"/>
      <c r="F552" s="167"/>
      <c r="G552" s="167"/>
    </row>
    <row r="553" spans="1:7" customFormat="1">
      <c r="A553" s="194"/>
      <c r="B553" s="93"/>
      <c r="C553" s="49"/>
      <c r="D553" s="49"/>
      <c r="E553" s="162"/>
      <c r="F553" s="167"/>
      <c r="G553" s="167"/>
    </row>
    <row r="554" spans="1:7" customFormat="1" ht="15.75" customHeight="1">
      <c r="A554" s="194"/>
      <c r="B554" s="93"/>
      <c r="C554" s="49"/>
      <c r="D554" s="49"/>
      <c r="E554" s="162"/>
      <c r="F554" s="167"/>
      <c r="G554" s="167"/>
    </row>
    <row r="555" spans="1:7" customFormat="1">
      <c r="A555" s="194"/>
      <c r="B555" s="76"/>
      <c r="C555" s="49"/>
      <c r="D555" s="49"/>
      <c r="E555" s="162"/>
      <c r="F555" s="167"/>
      <c r="G555" s="167"/>
    </row>
    <row r="556" spans="1:7" customFormat="1">
      <c r="A556" s="194"/>
      <c r="B556" s="93"/>
      <c r="C556" s="49"/>
      <c r="D556" s="49"/>
      <c r="E556" s="162"/>
      <c r="F556" s="167"/>
      <c r="G556" s="167"/>
    </row>
    <row r="557" spans="1:7" customFormat="1">
      <c r="A557" s="194"/>
      <c r="B557" s="76"/>
      <c r="C557" s="49"/>
      <c r="D557" s="49"/>
      <c r="E557" s="162"/>
      <c r="F557" s="167"/>
      <c r="G557" s="167"/>
    </row>
    <row r="558" spans="1:7" customFormat="1">
      <c r="A558" s="194"/>
      <c r="B558" s="76"/>
      <c r="C558" s="49"/>
      <c r="D558" s="49"/>
      <c r="E558" s="162"/>
      <c r="F558" s="167"/>
      <c r="G558" s="167"/>
    </row>
    <row r="559" spans="1:7" customFormat="1">
      <c r="A559" s="194"/>
      <c r="B559" s="93"/>
      <c r="C559" s="49"/>
      <c r="D559" s="49"/>
      <c r="E559" s="162"/>
      <c r="F559" s="167"/>
      <c r="G559" s="167"/>
    </row>
    <row r="560" spans="1:7" customFormat="1">
      <c r="A560" s="194"/>
      <c r="B560" s="76"/>
      <c r="C560" s="49"/>
      <c r="D560" s="49"/>
      <c r="E560" s="162"/>
      <c r="F560" s="167"/>
      <c r="G560" s="167"/>
    </row>
    <row r="561" spans="1:7" customFormat="1">
      <c r="A561" s="194"/>
      <c r="B561" s="60"/>
      <c r="C561" s="49"/>
      <c r="D561" s="49"/>
      <c r="E561" s="162"/>
      <c r="F561" s="167"/>
      <c r="G561" s="167"/>
    </row>
    <row r="562" spans="1:7" customFormat="1">
      <c r="A562" s="194"/>
      <c r="B562" s="76"/>
      <c r="C562" s="49"/>
      <c r="D562" s="49"/>
      <c r="E562" s="162"/>
      <c r="F562" s="167"/>
      <c r="G562" s="167"/>
    </row>
    <row r="563" spans="1:7" customFormat="1">
      <c r="A563" s="194"/>
      <c r="B563" s="76"/>
      <c r="C563" s="49"/>
      <c r="D563" s="49"/>
      <c r="E563" s="162"/>
      <c r="F563" s="167"/>
      <c r="G563" s="167"/>
    </row>
    <row r="564" spans="1:7" customFormat="1">
      <c r="A564" s="194"/>
      <c r="B564" s="92"/>
      <c r="C564" s="57"/>
      <c r="D564" s="57"/>
      <c r="E564" s="162"/>
      <c r="F564" s="167"/>
      <c r="G564" s="167"/>
    </row>
    <row r="565" spans="1:7" customFormat="1">
      <c r="A565" s="194"/>
      <c r="B565" s="95"/>
      <c r="C565" s="57"/>
      <c r="D565" s="57"/>
      <c r="E565" s="162"/>
      <c r="F565" s="167"/>
      <c r="G565" s="167"/>
    </row>
    <row r="566" spans="1:7" customFormat="1">
      <c r="A566" s="194"/>
      <c r="B566" s="60"/>
      <c r="C566" s="49"/>
      <c r="D566" s="49"/>
      <c r="E566" s="162"/>
      <c r="F566" s="167"/>
      <c r="G566" s="167"/>
    </row>
    <row r="567" spans="1:7" customFormat="1">
      <c r="A567" s="194"/>
      <c r="B567" s="60"/>
      <c r="C567" s="49"/>
      <c r="D567" s="49"/>
      <c r="E567" s="162"/>
      <c r="F567" s="167"/>
      <c r="G567" s="167"/>
    </row>
    <row r="568" spans="1:7" customFormat="1">
      <c r="A568" s="194"/>
      <c r="B568" s="76"/>
      <c r="C568" s="49"/>
      <c r="D568" s="49"/>
      <c r="E568" s="162"/>
      <c r="F568" s="167"/>
      <c r="G568" s="167"/>
    </row>
    <row r="569" spans="1:7" customFormat="1">
      <c r="A569" s="194"/>
      <c r="B569" s="76"/>
      <c r="C569" s="49"/>
      <c r="D569" s="49"/>
      <c r="E569" s="162"/>
      <c r="F569" s="167"/>
      <c r="G569" s="167"/>
    </row>
    <row r="570" spans="1:7" customFormat="1">
      <c r="A570" s="194"/>
      <c r="B570" s="60"/>
      <c r="C570" s="49"/>
      <c r="D570" s="49"/>
      <c r="E570" s="162"/>
      <c r="F570" s="167"/>
      <c r="G570" s="167"/>
    </row>
    <row r="571" spans="1:7" customFormat="1">
      <c r="A571" s="194"/>
      <c r="B571" s="96"/>
      <c r="C571" s="49"/>
      <c r="D571" s="49"/>
      <c r="E571" s="162"/>
      <c r="F571" s="167"/>
      <c r="G571" s="167"/>
    </row>
    <row r="572" spans="1:7" customFormat="1">
      <c r="A572" s="194"/>
      <c r="B572" s="76"/>
      <c r="C572" s="49"/>
      <c r="D572" s="49"/>
      <c r="E572" s="162"/>
      <c r="F572" s="167"/>
      <c r="G572" s="167"/>
    </row>
    <row r="573" spans="1:7" customFormat="1">
      <c r="A573" s="194"/>
      <c r="B573" s="74"/>
      <c r="C573" s="50"/>
      <c r="D573" s="50"/>
      <c r="E573" s="162"/>
      <c r="F573" s="167"/>
      <c r="G573" s="167"/>
    </row>
    <row r="574" spans="1:7" customFormat="1">
      <c r="A574" s="194"/>
      <c r="B574" s="96"/>
      <c r="C574" s="50"/>
      <c r="D574" s="50"/>
      <c r="E574" s="162"/>
      <c r="F574" s="167"/>
      <c r="G574" s="167"/>
    </row>
    <row r="575" spans="1:7" customFormat="1">
      <c r="A575" s="194"/>
      <c r="B575" s="76"/>
      <c r="C575" s="49"/>
      <c r="D575" s="49"/>
      <c r="E575" s="162"/>
      <c r="F575" s="167"/>
      <c r="G575" s="167"/>
    </row>
    <row r="576" spans="1:7" customFormat="1">
      <c r="A576" s="194"/>
      <c r="B576" s="74"/>
      <c r="C576" s="49"/>
      <c r="D576" s="49"/>
      <c r="E576" s="162"/>
      <c r="F576" s="167"/>
      <c r="G576" s="167"/>
    </row>
    <row r="577" spans="1:7" customFormat="1">
      <c r="A577" s="194"/>
      <c r="B577" s="76"/>
      <c r="C577" s="49"/>
      <c r="D577" s="49"/>
      <c r="E577" s="162"/>
      <c r="F577" s="167"/>
      <c r="G577" s="167"/>
    </row>
    <row r="578" spans="1:7" customFormat="1">
      <c r="A578" s="194"/>
      <c r="B578" s="76"/>
      <c r="C578" s="49"/>
      <c r="D578" s="49"/>
      <c r="E578" s="162"/>
      <c r="F578" s="167"/>
      <c r="G578" s="167"/>
    </row>
    <row r="579" spans="1:7" customFormat="1">
      <c r="A579" s="194"/>
      <c r="B579" s="96"/>
      <c r="C579" s="49"/>
      <c r="D579" s="49"/>
      <c r="E579" s="162"/>
      <c r="F579" s="167"/>
      <c r="G579" s="167"/>
    </row>
    <row r="580" spans="1:7" customFormat="1">
      <c r="A580" s="194"/>
      <c r="B580" s="76"/>
      <c r="C580" s="49"/>
      <c r="D580" s="49"/>
      <c r="E580" s="162"/>
      <c r="F580" s="167"/>
      <c r="G580" s="167"/>
    </row>
    <row r="581" spans="1:7" customFormat="1">
      <c r="A581" s="194"/>
      <c r="B581" s="74"/>
      <c r="C581" s="49"/>
      <c r="D581" s="49"/>
      <c r="E581" s="162"/>
      <c r="F581" s="167"/>
      <c r="G581" s="167"/>
    </row>
    <row r="582" spans="1:7" customFormat="1">
      <c r="A582" s="194"/>
      <c r="B582" s="76"/>
      <c r="C582" s="49"/>
      <c r="D582" s="49"/>
      <c r="E582" s="162"/>
      <c r="F582" s="167"/>
      <c r="G582" s="167"/>
    </row>
    <row r="583" spans="1:7" customFormat="1">
      <c r="A583" s="194"/>
      <c r="B583" s="76"/>
      <c r="C583" s="49"/>
      <c r="D583" s="49"/>
      <c r="E583" s="162"/>
      <c r="F583" s="167"/>
      <c r="G583" s="167"/>
    </row>
    <row r="584" spans="1:7" customFormat="1">
      <c r="A584" s="194"/>
      <c r="B584" s="96"/>
      <c r="C584" s="49"/>
      <c r="D584" s="49"/>
      <c r="E584" s="162"/>
      <c r="F584" s="167"/>
      <c r="G584" s="167"/>
    </row>
    <row r="585" spans="1:7" customFormat="1">
      <c r="A585" s="194"/>
      <c r="B585" s="76"/>
      <c r="C585" s="49"/>
      <c r="D585" s="49"/>
      <c r="E585" s="162"/>
      <c r="F585" s="167"/>
      <c r="G585" s="167"/>
    </row>
    <row r="586" spans="1:7" customFormat="1">
      <c r="A586" s="194"/>
      <c r="B586" s="76"/>
      <c r="C586" s="50"/>
      <c r="D586" s="50"/>
      <c r="E586" s="162"/>
      <c r="F586" s="167"/>
      <c r="G586" s="167"/>
    </row>
    <row r="587" spans="1:7" customFormat="1">
      <c r="A587" s="194"/>
      <c r="B587" s="76"/>
      <c r="C587" s="50"/>
      <c r="D587" s="50"/>
      <c r="E587" s="162"/>
      <c r="F587" s="167"/>
      <c r="G587" s="167"/>
    </row>
    <row r="588" spans="1:7" customFormat="1" ht="14.25" customHeight="1">
      <c r="A588" s="194"/>
      <c r="B588" s="76"/>
      <c r="C588" s="58"/>
      <c r="D588" s="58"/>
      <c r="E588" s="162"/>
      <c r="F588" s="167"/>
      <c r="G588" s="167"/>
    </row>
    <row r="589" spans="1:7" customFormat="1">
      <c r="A589" s="194"/>
      <c r="B589" s="70"/>
      <c r="C589" s="49"/>
      <c r="D589" s="49"/>
      <c r="E589" s="162"/>
      <c r="F589" s="167"/>
      <c r="G589" s="167"/>
    </row>
    <row r="590" spans="1:7" customFormat="1">
      <c r="A590" s="194"/>
      <c r="B590" s="65"/>
      <c r="C590" s="49"/>
      <c r="D590" s="49"/>
      <c r="E590" s="162"/>
      <c r="F590" s="167"/>
      <c r="G590" s="167"/>
    </row>
    <row r="591" spans="1:7" customFormat="1">
      <c r="A591" s="194"/>
      <c r="B591" s="65"/>
      <c r="C591" s="49"/>
      <c r="D591" s="49"/>
      <c r="E591" s="162"/>
      <c r="F591" s="167"/>
      <c r="G591" s="167"/>
    </row>
    <row r="592" spans="1:7" customFormat="1">
      <c r="A592" s="194"/>
      <c r="B592" s="74"/>
      <c r="C592" s="49"/>
      <c r="D592" s="49"/>
      <c r="E592" s="162"/>
      <c r="F592" s="167"/>
      <c r="G592" s="167"/>
    </row>
    <row r="593" spans="1:7" customFormat="1">
      <c r="A593" s="194"/>
      <c r="B593" s="76"/>
      <c r="C593" s="49"/>
      <c r="D593" s="49"/>
      <c r="E593" s="162"/>
      <c r="F593" s="167"/>
      <c r="G593" s="167"/>
    </row>
    <row r="594" spans="1:7" customFormat="1">
      <c r="A594" s="194"/>
      <c r="B594" s="76"/>
      <c r="C594" s="49"/>
      <c r="D594" s="49"/>
      <c r="E594" s="162"/>
      <c r="F594" s="167"/>
      <c r="G594" s="167"/>
    </row>
    <row r="595" spans="1:7" customFormat="1">
      <c r="A595" s="194"/>
      <c r="B595" s="96"/>
      <c r="C595" s="49"/>
      <c r="D595" s="49"/>
      <c r="E595" s="162"/>
      <c r="F595" s="167"/>
      <c r="G595" s="167"/>
    </row>
    <row r="596" spans="1:7" customFormat="1">
      <c r="A596" s="194"/>
      <c r="B596" s="76"/>
      <c r="C596" s="49"/>
      <c r="D596" s="49"/>
      <c r="E596" s="162"/>
      <c r="F596" s="167"/>
      <c r="G596" s="167"/>
    </row>
    <row r="597" spans="1:7" customFormat="1">
      <c r="A597" s="194"/>
      <c r="B597" s="74"/>
      <c r="C597" s="50"/>
      <c r="D597" s="50"/>
      <c r="E597" s="162"/>
      <c r="F597" s="167"/>
      <c r="G597" s="167"/>
    </row>
    <row r="598" spans="1:7" customFormat="1">
      <c r="A598" s="194"/>
      <c r="B598" s="76"/>
      <c r="C598" s="50"/>
      <c r="D598" s="50"/>
      <c r="E598" s="162"/>
      <c r="F598" s="167"/>
      <c r="G598" s="167"/>
    </row>
    <row r="599" spans="1:7" customFormat="1">
      <c r="A599" s="194"/>
      <c r="B599" s="76"/>
      <c r="C599" s="58"/>
      <c r="D599" s="58"/>
      <c r="E599" s="162"/>
      <c r="F599" s="167"/>
      <c r="G599" s="167"/>
    </row>
    <row r="600" spans="1:7" customFormat="1">
      <c r="A600" s="194"/>
      <c r="B600" s="96"/>
      <c r="C600" s="50"/>
      <c r="D600" s="50"/>
      <c r="E600" s="162"/>
      <c r="F600" s="167"/>
      <c r="G600" s="167"/>
    </row>
    <row r="601" spans="1:7" customFormat="1">
      <c r="A601" s="194"/>
      <c r="B601" s="76"/>
      <c r="C601" s="58"/>
      <c r="D601" s="58"/>
      <c r="E601" s="162"/>
      <c r="F601" s="167"/>
      <c r="G601" s="167"/>
    </row>
    <row r="602" spans="1:7" customFormat="1">
      <c r="A602" s="194"/>
      <c r="B602" s="60"/>
      <c r="C602" s="58"/>
      <c r="D602" s="58"/>
      <c r="E602" s="162"/>
      <c r="F602" s="167"/>
      <c r="G602" s="167"/>
    </row>
    <row r="603" spans="1:7" customFormat="1">
      <c r="A603" s="194"/>
      <c r="B603" s="96"/>
      <c r="C603" s="58"/>
      <c r="D603" s="58"/>
      <c r="E603" s="162"/>
      <c r="F603" s="167"/>
      <c r="G603" s="167"/>
    </row>
    <row r="604" spans="1:7" customFormat="1">
      <c r="A604" s="194"/>
      <c r="B604" s="76"/>
      <c r="C604" s="49"/>
      <c r="D604" s="49"/>
      <c r="E604" s="162"/>
      <c r="F604" s="167"/>
      <c r="G604" s="167"/>
    </row>
    <row r="605" spans="1:7" customFormat="1">
      <c r="A605" s="194"/>
      <c r="B605" s="60"/>
      <c r="C605" s="58"/>
      <c r="D605" s="58"/>
      <c r="E605" s="162"/>
      <c r="F605" s="167"/>
      <c r="G605" s="167"/>
    </row>
    <row r="606" spans="1:7" customFormat="1">
      <c r="A606" s="194"/>
      <c r="B606" s="96"/>
      <c r="C606" s="58"/>
      <c r="D606" s="58"/>
      <c r="E606" s="162"/>
      <c r="F606" s="167"/>
      <c r="G606" s="167"/>
    </row>
    <row r="607" spans="1:7" customFormat="1">
      <c r="A607" s="194"/>
      <c r="B607" s="76"/>
      <c r="C607" s="50"/>
      <c r="D607" s="50"/>
      <c r="E607" s="162"/>
      <c r="F607" s="167"/>
      <c r="G607" s="167"/>
    </row>
    <row r="608" spans="1:7" customFormat="1">
      <c r="A608" s="194"/>
      <c r="B608" s="92"/>
      <c r="C608" s="49"/>
      <c r="D608" s="49"/>
      <c r="E608" s="162"/>
      <c r="F608" s="167"/>
      <c r="G608" s="167"/>
    </row>
    <row r="609" spans="1:7" customFormat="1">
      <c r="A609" s="194"/>
      <c r="B609" s="65"/>
      <c r="C609" s="49"/>
      <c r="D609" s="49"/>
      <c r="E609" s="162"/>
      <c r="F609" s="167"/>
      <c r="G609" s="167"/>
    </row>
    <row r="610" spans="1:7" customFormat="1">
      <c r="A610" s="194"/>
      <c r="B610" s="65"/>
      <c r="C610" s="49"/>
      <c r="D610" s="49"/>
      <c r="E610" s="162"/>
      <c r="F610" s="167"/>
      <c r="G610" s="167"/>
    </row>
    <row r="611" spans="1:7" customFormat="1">
      <c r="A611" s="194"/>
      <c r="B611" s="76"/>
      <c r="C611" s="50"/>
      <c r="D611" s="50"/>
      <c r="E611" s="162"/>
      <c r="F611" s="167"/>
      <c r="G611" s="167"/>
    </row>
    <row r="612" spans="1:7" customFormat="1">
      <c r="A612" s="194"/>
      <c r="B612" s="97"/>
      <c r="C612" s="49"/>
      <c r="D612" s="49"/>
      <c r="E612" s="162"/>
      <c r="F612" s="167"/>
      <c r="G612" s="167"/>
    </row>
    <row r="613" spans="1:7" customFormat="1">
      <c r="A613" s="194"/>
      <c r="B613" s="96"/>
      <c r="C613" s="50"/>
      <c r="D613" s="50"/>
      <c r="E613" s="162"/>
      <c r="F613" s="167"/>
      <c r="G613" s="167"/>
    </row>
    <row r="614" spans="1:7" customFormat="1">
      <c r="A614" s="194"/>
      <c r="B614" s="76"/>
      <c r="C614" s="49"/>
      <c r="D614" s="49"/>
      <c r="E614" s="162"/>
      <c r="F614" s="167"/>
      <c r="G614" s="167"/>
    </row>
    <row r="615" spans="1:7" customFormat="1">
      <c r="A615" s="194"/>
      <c r="B615" s="77"/>
      <c r="C615" s="49"/>
      <c r="D615" s="49"/>
      <c r="E615" s="162"/>
      <c r="F615" s="167"/>
      <c r="G615" s="167"/>
    </row>
    <row r="616" spans="1:7" customFormat="1">
      <c r="A616" s="194"/>
      <c r="B616" s="96"/>
      <c r="C616" s="49"/>
      <c r="D616" s="49"/>
      <c r="E616" s="162"/>
      <c r="F616" s="167"/>
      <c r="G616" s="167"/>
    </row>
    <row r="617" spans="1:7" customFormat="1">
      <c r="A617" s="195"/>
      <c r="B617" s="76"/>
      <c r="C617" s="49"/>
      <c r="D617" s="49"/>
      <c r="E617" s="162"/>
      <c r="F617" s="167"/>
      <c r="G617" s="167"/>
    </row>
    <row r="618" spans="1:7" ht="16.5">
      <c r="A618" s="36"/>
      <c r="B618" s="38"/>
      <c r="C618" s="51"/>
      <c r="D618" s="51"/>
      <c r="E618" s="164"/>
    </row>
    <row r="619" spans="1:7">
      <c r="A619" s="4"/>
    </row>
  </sheetData>
  <mergeCells count="57">
    <mergeCell ref="F447:G447"/>
    <mergeCell ref="F466:G466"/>
    <mergeCell ref="F452:G452"/>
    <mergeCell ref="F426:G426"/>
    <mergeCell ref="F421:G421"/>
    <mergeCell ref="F391:G391"/>
    <mergeCell ref="F396:G396"/>
    <mergeCell ref="F410:G410"/>
    <mergeCell ref="F431:G431"/>
    <mergeCell ref="F436:G436"/>
    <mergeCell ref="F263:G263"/>
    <mergeCell ref="F277:G277"/>
    <mergeCell ref="F292:G292"/>
    <mergeCell ref="F347:G347"/>
    <mergeCell ref="F352:G352"/>
    <mergeCell ref="F11:G11"/>
    <mergeCell ref="F135:G135"/>
    <mergeCell ref="F217:G217"/>
    <mergeCell ref="F222:G222"/>
    <mergeCell ref="F238:G238"/>
    <mergeCell ref="A167:A190"/>
    <mergeCell ref="A474:A617"/>
    <mergeCell ref="A242:A244"/>
    <mergeCell ref="A343:A345"/>
    <mergeCell ref="A294:A299"/>
    <mergeCell ref="A224:A226"/>
    <mergeCell ref="A270:A272"/>
    <mergeCell ref="A440:A445"/>
    <mergeCell ref="A453:A455"/>
    <mergeCell ref="A397:A408"/>
    <mergeCell ref="A422:A424"/>
    <mergeCell ref="A448:A450"/>
    <mergeCell ref="A427:A429"/>
    <mergeCell ref="A432:A434"/>
    <mergeCell ref="A414:A419"/>
    <mergeCell ref="A278:A285"/>
    <mergeCell ref="A108:A114"/>
    <mergeCell ref="A13:A30"/>
    <mergeCell ref="A94:A101"/>
    <mergeCell ref="A35:A73"/>
    <mergeCell ref="D4:E4"/>
    <mergeCell ref="F1:G5"/>
    <mergeCell ref="F6:G6"/>
    <mergeCell ref="F8:G8"/>
    <mergeCell ref="A348:A350"/>
    <mergeCell ref="A392:A394"/>
    <mergeCell ref="A354:A366"/>
    <mergeCell ref="A368:A385"/>
    <mergeCell ref="A387:A389"/>
    <mergeCell ref="A339:A341"/>
    <mergeCell ref="A142:A165"/>
    <mergeCell ref="A228:A237"/>
    <mergeCell ref="D1:E1"/>
    <mergeCell ref="A116:A133"/>
    <mergeCell ref="A6:E6"/>
    <mergeCell ref="A195:A206"/>
    <mergeCell ref="A81:A92"/>
  </mergeCells>
  <phoneticPr fontId="0" type="noConversion"/>
  <pageMargins left="0.59055118110236227" right="0.19685039370078741" top="0.59055118110236227" bottom="0.39370078740157483" header="0.51181102362204722" footer="0.51181102362204722"/>
  <pageSetup paperSize="9" scale="56" fitToHeight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Финансовое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Личутина О. В.</dc:creator>
  <cp:lastModifiedBy>Мария Двоеглазова</cp:lastModifiedBy>
  <cp:lastPrinted>2021-03-30T08:18:15Z</cp:lastPrinted>
  <dcterms:created xsi:type="dcterms:W3CDTF">2010-03-22T07:46:53Z</dcterms:created>
  <dcterms:modified xsi:type="dcterms:W3CDTF">2021-05-19T12:53:14Z</dcterms:modified>
</cp:coreProperties>
</file>