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2015" sheetId="1" r:id="rId1"/>
  </sheets>
  <definedNames>
    <definedName name="_xlnm.Print_Titles" localSheetId="0">'2015'!$13:$14</definedName>
    <definedName name="_xlnm.Print_Area" localSheetId="0">'2015'!$A$1:$F$120</definedName>
  </definedNames>
  <calcPr fullCalcOnLoad="1"/>
</workbook>
</file>

<file path=xl/comments1.xml><?xml version="1.0" encoding="utf-8"?>
<comments xmlns="http://schemas.openxmlformats.org/spreadsheetml/2006/main">
  <authors>
    <author>Личутина О. В.</author>
  </authors>
  <commentList>
    <comment ref="D117" authorId="0">
      <text>
        <r>
          <rPr>
            <sz val="8"/>
            <rFont val="Tahoma"/>
            <family val="0"/>
          </rPr>
          <t xml:space="preserve">возврат МО Долгощ.адм.комис.
</t>
        </r>
      </text>
    </comment>
    <comment ref="D105" authorId="0">
      <text>
        <r>
          <rPr>
            <sz val="8"/>
            <rFont val="Tahoma"/>
            <family val="0"/>
          </rPr>
          <t>от МО "Ручьевское"</t>
        </r>
      </text>
    </comment>
  </commentList>
</comments>
</file>

<file path=xl/sharedStrings.xml><?xml version="1.0" encoding="utf-8"?>
<sst xmlns="http://schemas.openxmlformats.org/spreadsheetml/2006/main" count="159" uniqueCount="157">
  <si>
    <t>Налог на доходы физических лиц</t>
  </si>
  <si>
    <t>НАЛОГИ НА СОВОКУПНЫЙ ДОХОД</t>
  </si>
  <si>
    <t>ДОХОДЫ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</si>
  <si>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</si>
  <si>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</si>
  <si>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НАЛОГИ НА ПРИБЫЛЬ, ДОХОДЫ</t>
  </si>
  <si>
    <t>ПЛАТЕЖИ ПРИ ПОЛЬЗОВАНИИ ПРИРОДНЫМИ РЕСУРСАМИ</t>
  </si>
  <si>
    <t>Единый сельскохозяйственный налог</t>
  </si>
  <si>
    <t>1 00 00000 00 0000 000</t>
  </si>
  <si>
    <t>1 01 00000 00 0000 000</t>
  </si>
  <si>
    <t>1 01 02000 01 0000 110</t>
  </si>
  <si>
    <t>1 05 00000 00 0000 000</t>
  </si>
  <si>
    <t>1 05 03000 01 0000 110</t>
  </si>
  <si>
    <t>1 08 00000 00 0000 000</t>
  </si>
  <si>
    <t>1 11 00000 00 0000 000</t>
  </si>
  <si>
    <t>1 12 00000 00 0000 000</t>
  </si>
  <si>
    <t>2 00 00000 00 0000 000</t>
  </si>
  <si>
    <t>2 02 00000 00 000 0000</t>
  </si>
  <si>
    <t>2 02 02000 00 0000 151</t>
  </si>
  <si>
    <t>Наименование доходов</t>
  </si>
  <si>
    <t>Код бюджетной классификации Российской Федерации</t>
  </si>
  <si>
    <t>ВСЕГО ДОХОДОВ</t>
  </si>
  <si>
    <t>2 02 03000 00 0000 151</t>
  </si>
  <si>
    <t>2 02 02999 00 0000 151</t>
  </si>
  <si>
    <t xml:space="preserve">Прочие субсидии </t>
  </si>
  <si>
    <t>2 02 02999 05 0000 151</t>
  </si>
  <si>
    <t>Прочие субсидии бюджетам муниципальных районов</t>
  </si>
  <si>
    <t>Прочие субвенции бюджетам муниципальных районов</t>
  </si>
  <si>
    <t>2 02 03022 05 0000 151</t>
  </si>
  <si>
    <t>2 02 03999 05 0000 151</t>
  </si>
  <si>
    <t>Прочие субвенции</t>
  </si>
  <si>
    <t>2 02 03999 00 0000 151</t>
  </si>
  <si>
    <t>Единый  налог на вмененный доход для отдельных видов деятельности</t>
  </si>
  <si>
    <t>1 05 02000 02 0000 110</t>
  </si>
  <si>
    <t>БЕЗВОЗМЕЗДНЫЕ ПОСТУПЛЕНИЯ ОТ ДРУГИХ БЮДЖЕТОВ БЮДЖЕТНОЙ СИСТЕМЫ РОССИЙСКОЙ ФЕДЕРАЦИИ</t>
  </si>
  <si>
    <t>1 16 00000 00 0000 000</t>
  </si>
  <si>
    <t>ШТРАФЫ, САНКЦИИ, ВОЗМЕЩЕНИЕ УЩЕРБА</t>
  </si>
  <si>
    <t>2 02 04000 00 0000 151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</si>
  <si>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</si>
  <si>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на 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 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</si>
  <si>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</si>
  <si>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</si>
  <si>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из них :для предоставления дотаций бюджетам муниципальных образований из областного фонда финансовой поддержки поселений</t>
  </si>
  <si>
    <t xml:space="preserve"> на осуществление государственных полномочий в сфере охраны труда</t>
  </si>
  <si>
    <t>на осуществление государственных полномочий по созданию и функционированию комиссий по делам несовершеннолетних и защите их прав</t>
  </si>
  <si>
    <t>на осуществление государственных полномочий по созданию и функционированию административных комиссий</t>
  </si>
  <si>
    <t>на осуществление государственных полномочий по организации и осуществлению деятельности по опеке и попечительству</t>
  </si>
  <si>
    <t>на осуществление государственных полномочий по предоставлению гражданам субсидий на оплату жилого помещения и коммунальных услуг</t>
  </si>
  <si>
    <t>МО "Мезенский муниципальный район"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</si>
  <si>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</si>
  <si>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1 16 90050 05 0000 140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</si>
  <si>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</si>
  <si>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Субвенции бюджетам муниципальных районов на выполнение передаваемых полномочий субъектов Российской Федерации</t>
  </si>
  <si>
    <t>2 02 03024 05 0000 151</t>
  </si>
  <si>
    <t>2 02 03029 05 0000 151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</si>
  <si>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</si>
  <si>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>1 16 28000 01 0000 140</t>
  </si>
  <si>
    <t>ДОХОДЫ ОТ ПРОДАЖИ МАТЕРИАЛЬНЫХ И НЕМАТЕРИАЛЬНЫХ АКТИВОВ</t>
  </si>
  <si>
    <t>1 14 00000 00 0000 000</t>
  </si>
  <si>
    <t>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</si>
  <si>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</si>
  <si>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</si>
  <si>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</si>
  <si>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на осуществление полномочий по формированию архивных фондов поселений</t>
  </si>
  <si>
    <t>к решению Собрания депутатов</t>
  </si>
  <si>
    <t>Государственная пошлина по делам, рассматриваемым в судах общей юрисдикции, мировыми судьями</t>
  </si>
  <si>
    <t>1 13 00000 00 0000 000</t>
  </si>
  <si>
    <t>на реализацию основных общеобразовательных программ</t>
  </si>
  <si>
    <t>на осуществление государственных полномочий по выплате вознаграждений профессиональным опекунам</t>
  </si>
  <si>
    <t>на осуществление государственных полномочий по ведению торгового реестра</t>
  </si>
  <si>
    <t>2 02 03015 05 0000 151</t>
  </si>
  <si>
    <t>из них: субсидия на софинансирование вопросов местного значения</t>
  </si>
  <si>
    <t>на мероприятия по проведению оздоровительной кампании детей</t>
  </si>
  <si>
    <t xml:space="preserve">из них: на осуществление полномочий по формированию и исполнению бюджетов муниципальных образований </t>
  </si>
  <si>
    <t>на осуществление полномочий по осуществлению внешнего муниципального финансового контроля</t>
  </si>
  <si>
    <t>Утверждено</t>
  </si>
  <si>
    <t>рублей</t>
  </si>
  <si>
    <t>СУБСИДИИ БЮДЖЕТАМ СУБЪЕКТОВ РОССИЙСКОЙ ФЕДЕРАЦИИ И МУНИЦИПАЛЬНЫХ ОБРАЗОВАНИЙ</t>
  </si>
  <si>
    <t xml:space="preserve">на государственную финансовую поддержку закупки и доставки  муки, хлебопродуктов и лекарственных средств в районы Крайнего Севера и приравненные к ним местности с ограниченными сроками завоза грузов 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</si>
  <si>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</si>
  <si>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</si>
  <si>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</si>
  <si>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</si>
  <si>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1 05 04000 02 0000 110</t>
  </si>
  <si>
    <t>Налог, взимаемый в связи с применением патентной системы налогообложения</t>
  </si>
  <si>
    <t>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</si>
  <si>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</si>
  <si>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</si>
  <si>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Доходы, получаемые в виде арендной платы за передачу в возмездное пользование государственного и муниципального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</si>
  <si>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</si>
  <si>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Плата за негативное воздействие на окружающую среду</t>
  </si>
  <si>
    <t>1 12 01000 01 0000 120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</si>
  <si>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</si>
  <si>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</si>
  <si>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</si>
  <si>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1 14 06000 00 0000 430</t>
  </si>
  <si>
    <t>1 16 43000 01 0000 140</t>
  </si>
  <si>
    <t>ГОСУДАРСТВЕННАЯ ПОШЛИНА</t>
  </si>
  <si>
    <t>ДОХОДЫ ОТ ОКАЗАНИЯ ПЛАТНЫХ УСЛУГ (РАБОТ) И КОМПЕНСАЦИИ ЗАТРАТ ГОСУДАРСТВА</t>
  </si>
  <si>
    <t>1 16 25000 00 0000 140</t>
  </si>
  <si>
    <t>Денежные взыскания (штрафы) за нарушения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</si>
  <si>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нарушение законодательства в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</si>
  <si>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</si>
  <si>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2 02 03119 05 0000 151</t>
  </si>
  <si>
    <t>на осуществление государственных полномочий по присвоению спортивных разрядов спортсменам Архангельской области</t>
  </si>
  <si>
    <t>2 02 02216 05 0000 151</t>
  </si>
  <si>
    <t>1 13 01000 00 0000 130</t>
  </si>
  <si>
    <t>Доходы от оказания платных услуг (работ)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</si>
  <si>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</si>
  <si>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на реализацию подпрограммы "Развитие территориального общественного самоуправления Архангельской области на 2014 – 2020 годы"</t>
  </si>
  <si>
    <t>Прогнозируемое поступление доходов бюджета муниципального района на 2015 год</t>
  </si>
  <si>
    <t>Приложение № 1</t>
  </si>
  <si>
    <t>Изменения (+/-)</t>
  </si>
  <si>
    <t>Утверждено с учетом изменений</t>
  </si>
  <si>
    <t>"Приложение № 4</t>
  </si>
  <si>
    <t>"</t>
  </si>
  <si>
    <t>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</si>
  <si>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на создание условий для обеспечения жителей поселений и жителей городских округов услугами торговли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</si>
  <si>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</si>
  <si>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</si>
  <si>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</si>
  <si>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2 18 05010 05 0000 151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</si>
  <si>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</si>
  <si>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</si>
  <si>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</si>
  <si>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2 19 05000 05 0000 151</t>
  </si>
  <si>
    <t>на проведение кадастровых работ в отношении земельных участков, предоставляемых многодетным семьям</t>
  </si>
  <si>
    <t>ПРОЧИЕ БЕЗВОЗМЕЗДНЫЕ ПОСТУПЛЕНИЯ</t>
  </si>
  <si>
    <t>2 07 00000 00 0000 180</t>
  </si>
  <si>
    <t>Прочие безвозмездные поступления в бюджеты муниципальных районов</t>
  </si>
  <si>
    <t>2 07 05000 05 0000 180</t>
  </si>
  <si>
    <t>на осуществление полномочий по ведению бухгалтерского учета и составлению отчетности поселений</t>
  </si>
  <si>
    <t>на 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</si>
  <si>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от 11 декабря 2014 года № 90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</si>
  <si>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</si>
  <si>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2 02 0402505 0000 151</t>
  </si>
  <si>
    <t>Прочие межбюджетные трансферты, передаваемые в бюджеты муниципальных районов</t>
  </si>
  <si>
    <t>2 02 04999 05 0000 151</t>
  </si>
  <si>
    <t xml:space="preserve">из них: на осуществление дорожной деятельности в отношении автомобильной дороги общего пользования местного значения </t>
  </si>
  <si>
    <t>финансовое обеспечение дорожной деятельности</t>
  </si>
  <si>
    <t>резервный фонд Правительства Архангельской области</t>
  </si>
  <si>
    <t xml:space="preserve"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 </t>
  </si>
  <si>
    <t>2 02 02085 05 0000 151</t>
  </si>
  <si>
    <t xml:space="preserve">из них: Улучшение жилищных условий граждан, проживающих в сельской местности, в том числе молодых семей и молодых специалистов в рамках государственной программы Архангельской области "Устойчивое развитие сельских территорий Архангельской области (2014-2017 годы)" </t>
  </si>
  <si>
    <t xml:space="preserve">Программа "Устойчивое развитие сельских территорий на 2014-2017 годы и на период до 2020 года" 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 </t>
  </si>
  <si>
    <t>на осуществление полномочий по обеспечению жителей поселения услугами организаций культуры</t>
  </si>
  <si>
    <t xml:space="preserve">Субсидии бюджетам муниципальных  районов на   реализацию   федеральных    целевых программ:
</t>
  </si>
  <si>
    <t>2 02 02051 05 0000 151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</si>
  <si>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</si>
  <si>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2 02 02077 05 0000 151</t>
  </si>
  <si>
    <t>из них: по государственной программе Архангельской области "Обеспечение качественным, доступным жильем и объектами инженерной инфраструктуры населения "Архангельской области 2014-2020 годы"</t>
  </si>
  <si>
    <t xml:space="preserve">  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</si>
  <si>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2 02 02215 05 0000 151</t>
  </si>
  <si>
    <t>из них: за счет федерального бюджета</t>
  </si>
  <si>
    <t xml:space="preserve"> за счет областного бюджета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</si>
  <si>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</si>
  <si>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от 03 сентября 2015 года №170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</si>
</sst>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_-* #,##0.0_р_._-;\-* #,##0.0_р_._-;_-* &quot;-&quot;?_р_._-;_-@_-"/>
    <numFmt numFmtId="166" formatCode="_-* #,##0_р_._-;\-* #,##0_р_._-;_-* &quot;-&quot;?_р_._-;_-@_-"/>
    <numFmt numFmtId="167" formatCode="#,##0.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_р_._-;\-* #,##0.00_р_._-;_-* &quot;-&quot;?_р_._-;_-@_-"/>
    <numFmt numFmtId="173" formatCode="#,##0_ ;[Red]\-#,##0\ "/>
    <numFmt numFmtId="174" formatCode="_-* #,##0.000_р_._-;\-* #,##0.000_р_._-;_-* &quot;-&quot;?_р_._-;_-@_-"/>
    <numFmt numFmtId="175" formatCode="_-* #,##0.0000_р_._-;\-* #,##0.0000_р_._-;_-* &quot;-&quot;?_р_._-;_-@_-"/>
    <numFmt numFmtId="176" formatCode="#,##0.0"/>
    <numFmt numFmtId="177" formatCode="#,##0.000"/>
    <numFmt numFmtId="178" formatCode="#,##0.0000"/>
  </numFmts>
  <fonts count="42">
    <font>
      <sz val="10"/>
      <name val="Arial Cyr"/>
      <family val="0"/>
    </font>
    <font>
      <sz val="7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center" wrapText="1" indent="2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165" fontId="0" fillId="0" borderId="12" xfId="0" applyNumberForma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 inden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 quotePrefix="1">
      <alignment horizontal="left" vertical="center" wrapText="1" inden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 indent="3"/>
    </xf>
    <xf numFmtId="0" fontId="0" fillId="0" borderId="10" xfId="0" applyNumberFormat="1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wrapText="1" indent="1"/>
    </xf>
    <xf numFmtId="0" fontId="3" fillId="0" borderId="13" xfId="0" applyFont="1" applyFill="1" applyBorder="1" applyAlignment="1" quotePrefix="1">
      <alignment horizontal="center"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32" borderId="14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left" vertical="center" wrapText="1" indent="1"/>
    </xf>
    <xf numFmtId="0" fontId="0" fillId="0" borderId="10" xfId="0" applyNumberFormat="1" applyFont="1" applyBorder="1" applyAlignment="1">
      <alignment horizontal="left" wrapText="1" indent="1"/>
    </xf>
    <xf numFmtId="0" fontId="0" fillId="0" borderId="10" xfId="0" applyFont="1" applyFill="1" applyBorder="1" applyAlignment="1">
      <alignment horizontal="left" vertical="justify" wrapText="1" indent="1"/>
    </xf>
    <xf numFmtId="3" fontId="2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 vertical="center" wrapText="1" indent="3"/>
    </xf>
    <xf numFmtId="4" fontId="0" fillId="0" borderId="10" xfId="0" applyNumberFormat="1" applyFont="1" applyFill="1" applyBorder="1" applyAlignment="1">
      <alignment horizontal="right"/>
    </xf>
    <xf numFmtId="49" fontId="0" fillId="0" borderId="15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3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 vertical="center" wrapText="1" indent="1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justify" wrapText="1" indent="1"/>
    </xf>
    <xf numFmtId="49" fontId="0" fillId="0" borderId="10" xfId="0" applyNumberFormat="1" applyFont="1" applyFill="1" applyBorder="1" applyAlignment="1">
      <alignment horizontal="right"/>
    </xf>
    <xf numFmtId="172" fontId="0" fillId="0" borderId="1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view="pageBreakPreview" zoomScale="80" zoomScaleNormal="90" zoomScaleSheetLayoutView="80" zoomScalePageLayoutView="0" workbookViewId="0" topLeftCell="A48">
      <selection activeCell="H51" sqref="H51"/>
    </sheetView>
  </sheetViews>
  <sheetFormatPr defaultColWidth="9.00390625" defaultRowHeight="12.75"/>
  <cols>
    <col min="1" max="1" width="56.75390625" style="2" customWidth="1"/>
    <col min="2" max="2" width="23.00390625" style="2" customWidth="1"/>
    <col min="3" max="3" width="16.75390625" style="2" customWidth="1"/>
    <col min="4" max="4" width="16.125" style="2" customWidth="1"/>
    <col min="5" max="5" width="15.125" style="2" customWidth="1"/>
    <col min="6" max="6" width="1.625" style="2" customWidth="1"/>
    <col min="7" max="16384" width="9.125" style="2" customWidth="1"/>
  </cols>
  <sheetData>
    <row r="1" spans="3:5" ht="12.75">
      <c r="C1" s="19"/>
      <c r="E1" s="19" t="s">
        <v>111</v>
      </c>
    </row>
    <row r="2" spans="3:5" ht="12.75">
      <c r="C2" s="19"/>
      <c r="E2" s="19" t="s">
        <v>64</v>
      </c>
    </row>
    <row r="3" spans="3:5" ht="12.75">
      <c r="C3" s="19"/>
      <c r="E3" s="19" t="s">
        <v>48</v>
      </c>
    </row>
    <row r="4" spans="3:5" ht="12.75">
      <c r="C4" s="19"/>
      <c r="E4" s="19" t="s">
        <v>156</v>
      </c>
    </row>
    <row r="5" spans="3:5" ht="12.75">
      <c r="C5" s="19"/>
      <c r="E5" s="19"/>
    </row>
    <row r="6" spans="2:5" ht="12.75">
      <c r="B6" s="18"/>
      <c r="C6" s="19"/>
      <c r="E6" s="19" t="s">
        <v>114</v>
      </c>
    </row>
    <row r="7" spans="2:5" ht="12.75">
      <c r="B7" s="18"/>
      <c r="C7" s="19"/>
      <c r="E7" s="19" t="s">
        <v>64</v>
      </c>
    </row>
    <row r="8" spans="2:5" ht="12.75">
      <c r="B8" s="18"/>
      <c r="C8" s="19"/>
      <c r="E8" s="19" t="s">
        <v>48</v>
      </c>
    </row>
    <row r="9" spans="2:5" ht="12.75">
      <c r="B9" s="18"/>
      <c r="C9" s="19"/>
      <c r="E9" s="19" t="s">
        <v>133</v>
      </c>
    </row>
    <row r="10" spans="2:3" ht="12.75">
      <c r="B10" s="18"/>
      <c r="C10" s="19"/>
    </row>
    <row r="11" spans="1:5" ht="19.5" customHeight="1">
      <c r="A11" s="53" t="s">
        <v>110</v>
      </c>
      <c r="B11" s="54"/>
      <c r="C11" s="54"/>
      <c r="D11" s="55"/>
      <c r="E11" s="55"/>
    </row>
    <row r="12" spans="1:5" ht="11.25" customHeight="1">
      <c r="A12" s="25"/>
      <c r="B12" s="26"/>
      <c r="E12" s="27" t="s">
        <v>76</v>
      </c>
    </row>
    <row r="13" spans="1:5" ht="39" customHeight="1">
      <c r="A13" s="3" t="s">
        <v>19</v>
      </c>
      <c r="B13" s="3" t="s">
        <v>20</v>
      </c>
      <c r="C13" s="14" t="s">
        <v>75</v>
      </c>
      <c r="D13" s="14" t="s">
        <v>112</v>
      </c>
      <c r="E13" s="14" t="s">
        <v>113</v>
      </c>
    </row>
    <row r="14" spans="1:5" ht="9" customHeight="1">
      <c r="A14" s="4">
        <v>1</v>
      </c>
      <c r="B14" s="4">
        <v>2</v>
      </c>
      <c r="C14" s="4">
        <v>3</v>
      </c>
      <c r="D14" s="4">
        <v>4</v>
      </c>
      <c r="E14" s="4">
        <v>5</v>
      </c>
    </row>
    <row r="15" spans="1:5" ht="12.75">
      <c r="A15" s="5"/>
      <c r="B15" s="6"/>
      <c r="C15" s="15"/>
      <c r="D15" s="15"/>
      <c r="E15" s="15"/>
    </row>
    <row r="16" spans="1:5" ht="12.75">
      <c r="A16" s="7" t="s">
        <v>2</v>
      </c>
      <c r="B16" s="28" t="s">
        <v>8</v>
      </c>
      <c r="C16" s="40">
        <f>C18+C21+C24+C29+C33+C36+C42+C46+C39</f>
        <v>105124846</v>
      </c>
      <c r="D16" s="40">
        <f>D18+D21+D24+D29+D33+D36+D42+D46+D39</f>
        <v>1000000</v>
      </c>
      <c r="E16" s="49">
        <f>C16+D16</f>
        <v>106124846</v>
      </c>
    </row>
    <row r="17" spans="1:5" ht="12.75">
      <c r="A17" s="7"/>
      <c r="B17" s="28"/>
      <c r="C17" s="41"/>
      <c r="D17" s="41"/>
      <c r="E17" s="46">
        <f aca="true" t="shared" si="0" ref="E17:E92">C17+D17</f>
        <v>0</v>
      </c>
    </row>
    <row r="18" spans="1:5" ht="12.75">
      <c r="A18" s="8" t="s">
        <v>5</v>
      </c>
      <c r="B18" s="29" t="s">
        <v>9</v>
      </c>
      <c r="C18" s="41">
        <f>C19</f>
        <v>69485290</v>
      </c>
      <c r="D18" s="41">
        <f>D19</f>
        <v>0</v>
      </c>
      <c r="E18" s="46">
        <f t="shared" si="0"/>
        <v>69485290</v>
      </c>
    </row>
    <row r="19" spans="1:5" ht="12.75">
      <c r="A19" s="9" t="s">
        <v>0</v>
      </c>
      <c r="B19" s="29" t="s">
        <v>10</v>
      </c>
      <c r="C19" s="41">
        <v>69485290</v>
      </c>
      <c r="D19" s="41"/>
      <c r="E19" s="46">
        <f t="shared" si="0"/>
        <v>69485290</v>
      </c>
    </row>
    <row r="20" spans="1:5" ht="12.75">
      <c r="A20" s="9"/>
      <c r="B20" s="29"/>
      <c r="C20" s="41"/>
      <c r="D20" s="41"/>
      <c r="E20" s="46"/>
    </row>
    <row r="21" spans="1:5" ht="28.5" customHeight="1">
      <c r="A21" s="10" t="s">
        <v>79</v>
      </c>
      <c r="B21" s="29" t="s">
        <v>80</v>
      </c>
      <c r="C21" s="41">
        <f>C22</f>
        <v>722056</v>
      </c>
      <c r="D21" s="41">
        <f>D22</f>
        <v>0</v>
      </c>
      <c r="E21" s="46">
        <f t="shared" si="0"/>
        <v>722056</v>
      </c>
    </row>
    <row r="22" spans="1:5" ht="27" customHeight="1">
      <c r="A22" s="9" t="s">
        <v>81</v>
      </c>
      <c r="B22" s="29" t="s">
        <v>82</v>
      </c>
      <c r="C22" s="41">
        <v>722056</v>
      </c>
      <c r="D22" s="41"/>
      <c r="E22" s="46">
        <f t="shared" si="0"/>
        <v>722056</v>
      </c>
    </row>
    <row r="23" spans="1:5" ht="12.75">
      <c r="A23" s="9"/>
      <c r="B23" s="29"/>
      <c r="C23" s="41"/>
      <c r="D23" s="41"/>
      <c r="E23" s="46"/>
    </row>
    <row r="24" spans="1:5" ht="12.75">
      <c r="A24" s="10" t="s">
        <v>1</v>
      </c>
      <c r="B24" s="29" t="s">
        <v>11</v>
      </c>
      <c r="C24" s="41">
        <f>SUM(C25:C27)</f>
        <v>7206500</v>
      </c>
      <c r="D24" s="41">
        <f>SUM(D25:D27)</f>
        <v>1000000</v>
      </c>
      <c r="E24" s="46">
        <f t="shared" si="0"/>
        <v>8206500</v>
      </c>
    </row>
    <row r="25" spans="1:5" ht="28.5" customHeight="1">
      <c r="A25" s="9" t="s">
        <v>32</v>
      </c>
      <c r="B25" s="29" t="s">
        <v>33</v>
      </c>
      <c r="C25" s="41">
        <v>6454000</v>
      </c>
      <c r="D25" s="41"/>
      <c r="E25" s="46">
        <f t="shared" si="0"/>
        <v>6454000</v>
      </c>
    </row>
    <row r="26" spans="1:5" ht="12.75">
      <c r="A26" s="9" t="s">
        <v>7</v>
      </c>
      <c r="B26" s="29" t="s">
        <v>12</v>
      </c>
      <c r="C26" s="41">
        <v>709500</v>
      </c>
      <c r="D26" s="41">
        <v>1000000</v>
      </c>
      <c r="E26" s="46">
        <f t="shared" si="0"/>
        <v>1709500</v>
      </c>
    </row>
    <row r="27" spans="1:5" ht="28.5" customHeight="1">
      <c r="A27" s="9" t="s">
        <v>84</v>
      </c>
      <c r="B27" s="29" t="s">
        <v>83</v>
      </c>
      <c r="C27" s="41">
        <v>43000</v>
      </c>
      <c r="D27" s="41"/>
      <c r="E27" s="46">
        <f t="shared" si="0"/>
        <v>43000</v>
      </c>
    </row>
    <row r="28" spans="1:5" ht="12.75">
      <c r="A28" s="9"/>
      <c r="B28" s="29"/>
      <c r="C28" s="41"/>
      <c r="D28" s="41"/>
      <c r="E28" s="46"/>
    </row>
    <row r="29" spans="1:5" ht="12.75">
      <c r="A29" s="10" t="s">
        <v>97</v>
      </c>
      <c r="B29" s="29" t="s">
        <v>13</v>
      </c>
      <c r="C29" s="41">
        <f>SUM(C30:C31)</f>
        <v>1109500</v>
      </c>
      <c r="D29" s="41">
        <f>SUM(D30:D31)</f>
        <v>0</v>
      </c>
      <c r="E29" s="46">
        <f t="shared" si="0"/>
        <v>1109500</v>
      </c>
    </row>
    <row r="30" spans="1:5" ht="29.25" customHeight="1">
      <c r="A30" s="9" t="s">
        <v>65</v>
      </c>
      <c r="B30" s="29" t="s">
        <v>85</v>
      </c>
      <c r="C30" s="41">
        <v>451100</v>
      </c>
      <c r="D30" s="41"/>
      <c r="E30" s="46">
        <f t="shared" si="0"/>
        <v>451100</v>
      </c>
    </row>
    <row r="31" spans="1:5" ht="39" customHeight="1">
      <c r="A31" s="38" t="s">
        <v>86</v>
      </c>
      <c r="B31" s="29" t="s">
        <v>87</v>
      </c>
      <c r="C31" s="41">
        <v>658400</v>
      </c>
      <c r="D31" s="41"/>
      <c r="E31" s="46">
        <f t="shared" si="0"/>
        <v>658400</v>
      </c>
    </row>
    <row r="32" spans="1:5" ht="12.75">
      <c r="A32" s="38"/>
      <c r="B32" s="29"/>
      <c r="C32" s="41"/>
      <c r="D32" s="41"/>
      <c r="E32" s="46"/>
    </row>
    <row r="33" spans="1:5" ht="40.5" customHeight="1">
      <c r="A33" s="8" t="s">
        <v>3</v>
      </c>
      <c r="B33" s="29" t="s">
        <v>14</v>
      </c>
      <c r="C33" s="41">
        <f>SUM(C34:C34)</f>
        <v>8778500</v>
      </c>
      <c r="D33" s="41">
        <f>SUM(D34:D34)</f>
        <v>0</v>
      </c>
      <c r="E33" s="46">
        <f t="shared" si="0"/>
        <v>8778500</v>
      </c>
    </row>
    <row r="34" spans="1:5" ht="76.5" customHeight="1">
      <c r="A34" s="37" t="s">
        <v>88</v>
      </c>
      <c r="B34" s="30" t="s">
        <v>89</v>
      </c>
      <c r="C34" s="41">
        <v>8778500</v>
      </c>
      <c r="D34" s="41"/>
      <c r="E34" s="46">
        <f t="shared" si="0"/>
        <v>8778500</v>
      </c>
    </row>
    <row r="35" spans="1:5" ht="12.75">
      <c r="A35" s="9"/>
      <c r="B35" s="29"/>
      <c r="C35" s="41"/>
      <c r="D35" s="41"/>
      <c r="E35" s="46"/>
    </row>
    <row r="36" spans="1:5" ht="18.75" customHeight="1">
      <c r="A36" s="10" t="s">
        <v>6</v>
      </c>
      <c r="B36" s="29" t="s">
        <v>15</v>
      </c>
      <c r="C36" s="41">
        <f>SUM(C37:C37)</f>
        <v>15500000</v>
      </c>
      <c r="D36" s="41">
        <f>SUM(D37:D37)</f>
        <v>0</v>
      </c>
      <c r="E36" s="46">
        <f t="shared" si="0"/>
        <v>15500000</v>
      </c>
    </row>
    <row r="37" spans="1:5" ht="12.75">
      <c r="A37" s="24" t="s">
        <v>90</v>
      </c>
      <c r="B37" s="29" t="s">
        <v>91</v>
      </c>
      <c r="C37" s="41">
        <v>15500000</v>
      </c>
      <c r="D37" s="41"/>
      <c r="E37" s="46">
        <f t="shared" si="0"/>
        <v>15500000</v>
      </c>
    </row>
    <row r="38" spans="1:5" ht="12.75">
      <c r="A38" s="9"/>
      <c r="B38" s="31"/>
      <c r="C38" s="41"/>
      <c r="D38" s="41"/>
      <c r="E38" s="46"/>
    </row>
    <row r="39" spans="1:5" ht="25.5">
      <c r="A39" s="10" t="s">
        <v>98</v>
      </c>
      <c r="B39" s="29" t="s">
        <v>66</v>
      </c>
      <c r="C39" s="41">
        <f>SUM(C40:C40)</f>
        <v>935000</v>
      </c>
      <c r="D39" s="41">
        <f>SUM(D40:D40)</f>
        <v>0</v>
      </c>
      <c r="E39" s="46">
        <f t="shared" si="0"/>
        <v>935000</v>
      </c>
    </row>
    <row r="40" spans="1:5" ht="12.75">
      <c r="A40" s="9" t="s">
        <v>107</v>
      </c>
      <c r="B40" s="29" t="s">
        <v>106</v>
      </c>
      <c r="C40" s="41">
        <v>935000</v>
      </c>
      <c r="D40" s="41"/>
      <c r="E40" s="46">
        <f t="shared" si="0"/>
        <v>935000</v>
      </c>
    </row>
    <row r="41" spans="1:5" ht="12.75">
      <c r="A41" s="9"/>
      <c r="B41" s="31"/>
      <c r="C41" s="41"/>
      <c r="D41" s="41"/>
      <c r="E41" s="46"/>
    </row>
    <row r="42" spans="1:5" ht="27.75" customHeight="1">
      <c r="A42" s="21" t="s">
        <v>57</v>
      </c>
      <c r="B42" s="32" t="s">
        <v>58</v>
      </c>
      <c r="C42" s="41">
        <f>SUM(C43:C44)</f>
        <v>873000</v>
      </c>
      <c r="D42" s="41">
        <f>SUM(D43:D44)</f>
        <v>0</v>
      </c>
      <c r="E42" s="46">
        <f t="shared" si="0"/>
        <v>873000</v>
      </c>
    </row>
    <row r="43" spans="1:5" ht="75.75" customHeight="1">
      <c r="A43" s="23" t="s">
        <v>92</v>
      </c>
      <c r="B43" s="33" t="s">
        <v>93</v>
      </c>
      <c r="C43" s="41">
        <v>714000</v>
      </c>
      <c r="D43" s="41"/>
      <c r="E43" s="46">
        <f t="shared" si="0"/>
        <v>714000</v>
      </c>
    </row>
    <row r="44" spans="1:5" ht="51" customHeight="1">
      <c r="A44" s="9" t="s">
        <v>94</v>
      </c>
      <c r="B44" s="31" t="s">
        <v>95</v>
      </c>
      <c r="C44" s="41">
        <v>159000</v>
      </c>
      <c r="D44" s="41"/>
      <c r="E44" s="46">
        <f t="shared" si="0"/>
        <v>159000</v>
      </c>
    </row>
    <row r="45" spans="1:5" ht="12.75">
      <c r="A45" s="9"/>
      <c r="B45" s="31"/>
      <c r="C45" s="41"/>
      <c r="D45" s="41"/>
      <c r="E45" s="46"/>
    </row>
    <row r="46" spans="1:5" ht="12.75">
      <c r="A46" s="10" t="s">
        <v>36</v>
      </c>
      <c r="B46" s="29" t="s">
        <v>35</v>
      </c>
      <c r="C46" s="41">
        <f>SUM(C47:C50)</f>
        <v>515000</v>
      </c>
      <c r="D46" s="41">
        <f>SUM(D47:D50)</f>
        <v>0</v>
      </c>
      <c r="E46" s="46">
        <f t="shared" si="0"/>
        <v>515000</v>
      </c>
    </row>
    <row r="47" spans="1:5" ht="108" customHeight="1">
      <c r="A47" s="17" t="s">
        <v>101</v>
      </c>
      <c r="B47" s="29" t="s">
        <v>99</v>
      </c>
      <c r="C47" s="41">
        <v>20000</v>
      </c>
      <c r="D47" s="41"/>
      <c r="E47" s="46">
        <f t="shared" si="0"/>
        <v>20000</v>
      </c>
    </row>
    <row r="48" spans="1:5" ht="57" customHeight="1">
      <c r="A48" s="17" t="s">
        <v>51</v>
      </c>
      <c r="B48" s="29" t="s">
        <v>56</v>
      </c>
      <c r="C48" s="41">
        <v>20000</v>
      </c>
      <c r="D48" s="41"/>
      <c r="E48" s="46">
        <f t="shared" si="0"/>
        <v>20000</v>
      </c>
    </row>
    <row r="49" spans="1:5" ht="68.25" customHeight="1">
      <c r="A49" s="17" t="s">
        <v>100</v>
      </c>
      <c r="B49" s="29" t="s">
        <v>96</v>
      </c>
      <c r="C49" s="56">
        <v>30000</v>
      </c>
      <c r="D49" s="56"/>
      <c r="E49" s="57">
        <f t="shared" si="0"/>
        <v>30000</v>
      </c>
    </row>
    <row r="50" spans="1:5" ht="38.25" customHeight="1">
      <c r="A50" s="17" t="s">
        <v>49</v>
      </c>
      <c r="B50" s="34" t="s">
        <v>50</v>
      </c>
      <c r="C50" s="56">
        <v>445000</v>
      </c>
      <c r="D50" s="56"/>
      <c r="E50" s="57">
        <f t="shared" si="0"/>
        <v>445000</v>
      </c>
    </row>
    <row r="51" spans="1:5" ht="12.75">
      <c r="A51" s="17"/>
      <c r="B51" s="35"/>
      <c r="C51" s="56"/>
      <c r="D51" s="56"/>
      <c r="E51" s="57"/>
    </row>
    <row r="52" spans="1:5" ht="12.75">
      <c r="A52" s="7" t="s">
        <v>4</v>
      </c>
      <c r="B52" s="28" t="s">
        <v>16</v>
      </c>
      <c r="C52" s="49">
        <f>C54+C116+C118+C113</f>
        <v>361562204</v>
      </c>
      <c r="D52" s="49">
        <f>D54+D116+D118+D113</f>
        <v>1899750</v>
      </c>
      <c r="E52" s="49">
        <f t="shared" si="0"/>
        <v>363461954</v>
      </c>
    </row>
    <row r="53" spans="1:5" ht="12.75">
      <c r="A53" s="8"/>
      <c r="B53" s="29"/>
      <c r="C53" s="42"/>
      <c r="D53" s="42"/>
      <c r="E53" s="44"/>
    </row>
    <row r="54" spans="1:5" ht="25.5">
      <c r="A54" s="8" t="s">
        <v>34</v>
      </c>
      <c r="B54" s="29" t="s">
        <v>17</v>
      </c>
      <c r="C54" s="44">
        <f>C56+C79+C100</f>
        <v>360817888.07</v>
      </c>
      <c r="D54" s="44">
        <f>D56+D79+D100</f>
        <v>1899750</v>
      </c>
      <c r="E54" s="44">
        <f t="shared" si="0"/>
        <v>362717638.07</v>
      </c>
    </row>
    <row r="55" spans="1:5" ht="12.75">
      <c r="A55" s="8"/>
      <c r="B55" s="29"/>
      <c r="C55" s="42"/>
      <c r="D55" s="42"/>
      <c r="E55" s="44"/>
    </row>
    <row r="56" spans="1:5" ht="28.5" customHeight="1">
      <c r="A56" s="58" t="s">
        <v>77</v>
      </c>
      <c r="B56" s="59" t="s">
        <v>18</v>
      </c>
      <c r="C56" s="57">
        <f>C57+C59+C61+C66+C67+C63</f>
        <v>153533968.07</v>
      </c>
      <c r="D56" s="57">
        <f>D57+D59+D61+D66+D67+D63</f>
        <v>1910950</v>
      </c>
      <c r="E56" s="57">
        <f t="shared" si="0"/>
        <v>155444918.07</v>
      </c>
    </row>
    <row r="57" spans="1:5" ht="30.75" customHeight="1">
      <c r="A57" s="60" t="s">
        <v>146</v>
      </c>
      <c r="B57" s="61" t="s">
        <v>147</v>
      </c>
      <c r="C57" s="62">
        <f>C58</f>
        <v>544759</v>
      </c>
      <c r="D57" s="62">
        <f>D58</f>
        <v>0</v>
      </c>
      <c r="E57" s="62">
        <f>C57+D57</f>
        <v>544759</v>
      </c>
    </row>
    <row r="58" spans="1:5" ht="79.5" customHeight="1">
      <c r="A58" s="58" t="s">
        <v>144</v>
      </c>
      <c r="B58" s="61"/>
      <c r="C58" s="62">
        <v>544759</v>
      </c>
      <c r="D58" s="62"/>
      <c r="E58" s="62">
        <f>C58+D58</f>
        <v>544759</v>
      </c>
    </row>
    <row r="59" spans="1:5" ht="52.5" customHeight="1">
      <c r="A59" s="58" t="s">
        <v>148</v>
      </c>
      <c r="B59" s="59" t="s">
        <v>149</v>
      </c>
      <c r="C59" s="57">
        <f>C60</f>
        <v>137109.07</v>
      </c>
      <c r="D59" s="57">
        <f>D60</f>
        <v>0</v>
      </c>
      <c r="E59" s="57">
        <f>SUM(C59:D59)</f>
        <v>137109.07</v>
      </c>
    </row>
    <row r="60" spans="1:5" ht="51.75" customHeight="1">
      <c r="A60" s="1" t="s">
        <v>150</v>
      </c>
      <c r="B60" s="59"/>
      <c r="C60" s="57">
        <v>137109.07</v>
      </c>
      <c r="D60" s="57"/>
      <c r="E60" s="57">
        <f>SUM(C60:D60)</f>
        <v>137109.07</v>
      </c>
    </row>
    <row r="61" spans="1:5" ht="51.75" customHeight="1">
      <c r="A61" s="58" t="s">
        <v>141</v>
      </c>
      <c r="B61" s="59" t="s">
        <v>142</v>
      </c>
      <c r="C61" s="57">
        <f>SUM(C62:C62)</f>
        <v>522000</v>
      </c>
      <c r="D61" s="57">
        <f>SUM(D62:D62)</f>
        <v>0</v>
      </c>
      <c r="E61" s="57">
        <f>SUM(C61:D61)</f>
        <v>522000</v>
      </c>
    </row>
    <row r="62" spans="1:5" ht="78.75" customHeight="1">
      <c r="A62" s="1" t="s">
        <v>143</v>
      </c>
      <c r="B62" s="59"/>
      <c r="C62" s="57">
        <v>522000</v>
      </c>
      <c r="D62" s="57"/>
      <c r="E62" s="57">
        <f>SUM(C62:D62)</f>
        <v>522000</v>
      </c>
    </row>
    <row r="63" spans="1:5" ht="52.5" customHeight="1">
      <c r="A63" s="1" t="s">
        <v>155</v>
      </c>
      <c r="B63" s="59" t="s">
        <v>152</v>
      </c>
      <c r="C63" s="57"/>
      <c r="D63" s="57">
        <f>SUM(D64:D65)</f>
        <v>1624450</v>
      </c>
      <c r="E63" s="57">
        <f>SUM(C63:D63)</f>
        <v>1624450</v>
      </c>
    </row>
    <row r="64" spans="1:5" ht="22.5" customHeight="1">
      <c r="A64" s="1" t="s">
        <v>153</v>
      </c>
      <c r="B64" s="59"/>
      <c r="C64" s="57"/>
      <c r="D64" s="57">
        <v>1224450</v>
      </c>
      <c r="E64" s="57">
        <f>SUM(C64:D64)</f>
        <v>1224450</v>
      </c>
    </row>
    <row r="65" spans="1:5" ht="22.5" customHeight="1">
      <c r="A65" s="1" t="s">
        <v>154</v>
      </c>
      <c r="B65" s="59"/>
      <c r="C65" s="57"/>
      <c r="D65" s="57">
        <v>400000</v>
      </c>
      <c r="E65" s="57">
        <f>SUM(C65:D65)</f>
        <v>400000</v>
      </c>
    </row>
    <row r="66" spans="1:5" ht="78" customHeight="1">
      <c r="A66" s="58" t="s">
        <v>108</v>
      </c>
      <c r="B66" s="59" t="s">
        <v>105</v>
      </c>
      <c r="C66" s="57">
        <v>518000</v>
      </c>
      <c r="D66" s="57"/>
      <c r="E66" s="57">
        <f t="shared" si="0"/>
        <v>518000</v>
      </c>
    </row>
    <row r="67" spans="1:5" ht="12.75">
      <c r="A67" s="9" t="s">
        <v>24</v>
      </c>
      <c r="B67" s="29" t="s">
        <v>23</v>
      </c>
      <c r="C67" s="44">
        <f>SUM(C68)</f>
        <v>151812100</v>
      </c>
      <c r="D67" s="44">
        <f>SUM(D68)</f>
        <v>286500</v>
      </c>
      <c r="E67" s="44">
        <f t="shared" si="0"/>
        <v>152098600</v>
      </c>
    </row>
    <row r="68" spans="1:5" ht="12.75">
      <c r="A68" s="1" t="s">
        <v>26</v>
      </c>
      <c r="B68" s="29" t="s">
        <v>25</v>
      </c>
      <c r="C68" s="44">
        <f>SUM(C69:C77)</f>
        <v>151812100</v>
      </c>
      <c r="D68" s="44">
        <f>SUM(D69:D77)</f>
        <v>286500</v>
      </c>
      <c r="E68" s="44">
        <f t="shared" si="0"/>
        <v>152098600</v>
      </c>
    </row>
    <row r="69" spans="1:5" ht="24" customHeight="1">
      <c r="A69" s="22" t="s">
        <v>71</v>
      </c>
      <c r="B69" s="29"/>
      <c r="C69" s="44">
        <v>140977100</v>
      </c>
      <c r="D69" s="42"/>
      <c r="E69" s="44">
        <f t="shared" si="0"/>
        <v>140977100</v>
      </c>
    </row>
    <row r="70" spans="1:5" ht="64.5" customHeight="1">
      <c r="A70" s="22" t="s">
        <v>78</v>
      </c>
      <c r="B70" s="29"/>
      <c r="C70" s="44">
        <v>700000</v>
      </c>
      <c r="D70" s="42"/>
      <c r="E70" s="44">
        <f t="shared" si="0"/>
        <v>700000</v>
      </c>
    </row>
    <row r="71" spans="1:5" ht="63" customHeight="1">
      <c r="A71" s="22" t="s">
        <v>39</v>
      </c>
      <c r="B71" s="29"/>
      <c r="C71" s="44">
        <v>58100</v>
      </c>
      <c r="D71" s="42"/>
      <c r="E71" s="44">
        <f t="shared" si="0"/>
        <v>58100</v>
      </c>
    </row>
    <row r="72" spans="1:5" ht="24.75" customHeight="1">
      <c r="A72" s="22" t="s">
        <v>72</v>
      </c>
      <c r="B72" s="29"/>
      <c r="C72" s="44">
        <v>2640000</v>
      </c>
      <c r="D72" s="42"/>
      <c r="E72" s="44">
        <f t="shared" si="0"/>
        <v>2640000</v>
      </c>
    </row>
    <row r="73" spans="1:5" ht="39" customHeight="1">
      <c r="A73" s="22" t="s">
        <v>109</v>
      </c>
      <c r="B73" s="29"/>
      <c r="C73" s="44">
        <v>268400</v>
      </c>
      <c r="D73" s="42"/>
      <c r="E73" s="44">
        <f t="shared" si="0"/>
        <v>268400</v>
      </c>
    </row>
    <row r="74" spans="1:5" ht="78.75" customHeight="1">
      <c r="A74" s="43" t="s">
        <v>116</v>
      </c>
      <c r="B74" s="29"/>
      <c r="C74" s="44">
        <v>6619900</v>
      </c>
      <c r="D74" s="44">
        <v>286500</v>
      </c>
      <c r="E74" s="44">
        <f>SUM(C74:D74)</f>
        <v>6906400</v>
      </c>
    </row>
    <row r="75" spans="1:5" ht="37.5" customHeight="1">
      <c r="A75" s="22" t="s">
        <v>117</v>
      </c>
      <c r="B75" s="29"/>
      <c r="C75" s="44">
        <v>188700</v>
      </c>
      <c r="D75" s="44"/>
      <c r="E75" s="44">
        <f>SUM(C75:D75)</f>
        <v>188700</v>
      </c>
    </row>
    <row r="76" spans="1:5" ht="39" customHeight="1">
      <c r="A76" s="22" t="s">
        <v>126</v>
      </c>
      <c r="B76" s="29"/>
      <c r="C76" s="44">
        <v>142500</v>
      </c>
      <c r="D76" s="44"/>
      <c r="E76" s="44">
        <f>SUM(C76:D76)</f>
        <v>142500</v>
      </c>
    </row>
    <row r="77" spans="1:5" ht="64.5" customHeight="1">
      <c r="A77" s="22" t="s">
        <v>132</v>
      </c>
      <c r="B77" s="29"/>
      <c r="C77" s="44">
        <v>217400</v>
      </c>
      <c r="D77" s="44"/>
      <c r="E77" s="44">
        <f>SUM(C77:D77)</f>
        <v>217400</v>
      </c>
    </row>
    <row r="78" spans="1:5" ht="12.75">
      <c r="A78" s="1"/>
      <c r="B78" s="29"/>
      <c r="C78" s="42"/>
      <c r="D78" s="42"/>
      <c r="E78" s="44"/>
    </row>
    <row r="79" spans="1:5" ht="29.25" customHeight="1">
      <c r="A79" s="16" t="s">
        <v>40</v>
      </c>
      <c r="B79" s="33" t="s">
        <v>22</v>
      </c>
      <c r="C79" s="46">
        <f>C80+C81+C82+C94+C93+C95</f>
        <v>200560900</v>
      </c>
      <c r="D79" s="46">
        <f>D80+D81+D82+D94+D93+D95</f>
        <v>-141200</v>
      </c>
      <c r="E79" s="46">
        <f t="shared" si="0"/>
        <v>200419700</v>
      </c>
    </row>
    <row r="80" spans="1:5" ht="50.25" customHeight="1">
      <c r="A80" s="20" t="s">
        <v>55</v>
      </c>
      <c r="B80" s="29" t="s">
        <v>70</v>
      </c>
      <c r="C80" s="46">
        <v>1514200</v>
      </c>
      <c r="D80" s="46">
        <v>-141200</v>
      </c>
      <c r="E80" s="46">
        <f t="shared" si="0"/>
        <v>1373000</v>
      </c>
    </row>
    <row r="81" spans="1:5" ht="38.25" customHeight="1">
      <c r="A81" s="9" t="s">
        <v>38</v>
      </c>
      <c r="B81" s="29" t="s">
        <v>28</v>
      </c>
      <c r="C81" s="46">
        <v>3553300</v>
      </c>
      <c r="D81" s="41"/>
      <c r="E81" s="46">
        <f t="shared" si="0"/>
        <v>3553300</v>
      </c>
    </row>
    <row r="82" spans="1:5" ht="41.25" customHeight="1">
      <c r="A82" s="16" t="s">
        <v>52</v>
      </c>
      <c r="B82" s="29" t="s">
        <v>53</v>
      </c>
      <c r="C82" s="46">
        <f>SUM(C83:C92)</f>
        <v>7657800</v>
      </c>
      <c r="D82" s="41">
        <f>SUM(D83:D92)</f>
        <v>0</v>
      </c>
      <c r="E82" s="46">
        <f t="shared" si="0"/>
        <v>7657800</v>
      </c>
    </row>
    <row r="83" spans="1:5" ht="39" customHeight="1">
      <c r="A83" s="1" t="s">
        <v>42</v>
      </c>
      <c r="B83" s="29"/>
      <c r="C83" s="46">
        <v>2541100</v>
      </c>
      <c r="D83" s="41"/>
      <c r="E83" s="46">
        <f t="shared" si="0"/>
        <v>2541100</v>
      </c>
    </row>
    <row r="84" spans="1:5" ht="25.5" customHeight="1">
      <c r="A84" s="1" t="s">
        <v>43</v>
      </c>
      <c r="B84" s="29"/>
      <c r="C84" s="44">
        <v>304700</v>
      </c>
      <c r="D84" s="42"/>
      <c r="E84" s="44">
        <f t="shared" si="0"/>
        <v>304700</v>
      </c>
    </row>
    <row r="85" spans="1:5" ht="42.75" customHeight="1">
      <c r="A85" s="1" t="s">
        <v>44</v>
      </c>
      <c r="B85" s="29"/>
      <c r="C85" s="44">
        <v>1218600</v>
      </c>
      <c r="D85" s="42"/>
      <c r="E85" s="44">
        <f t="shared" si="0"/>
        <v>1218600</v>
      </c>
    </row>
    <row r="86" spans="1:5" ht="38.25" customHeight="1">
      <c r="A86" s="1" t="s">
        <v>45</v>
      </c>
      <c r="B86" s="29"/>
      <c r="C86" s="44">
        <v>900000</v>
      </c>
      <c r="D86" s="42"/>
      <c r="E86" s="44">
        <f t="shared" si="0"/>
        <v>900000</v>
      </c>
    </row>
    <row r="87" spans="1:5" ht="64.5" customHeight="1">
      <c r="A87" s="1" t="s">
        <v>59</v>
      </c>
      <c r="B87" s="29"/>
      <c r="C87" s="44">
        <v>25500</v>
      </c>
      <c r="D87" s="42"/>
      <c r="E87" s="44">
        <f t="shared" si="0"/>
        <v>25500</v>
      </c>
    </row>
    <row r="88" spans="1:5" ht="36" customHeight="1">
      <c r="A88" s="1" t="s">
        <v>46</v>
      </c>
      <c r="B88" s="29"/>
      <c r="C88" s="44">
        <v>1828000</v>
      </c>
      <c r="D88" s="42"/>
      <c r="E88" s="44">
        <f t="shared" si="0"/>
        <v>1828000</v>
      </c>
    </row>
    <row r="89" spans="1:5" ht="39" customHeight="1">
      <c r="A89" s="1" t="s">
        <v>47</v>
      </c>
      <c r="B89" s="29"/>
      <c r="C89" s="44">
        <v>609300</v>
      </c>
      <c r="D89" s="42"/>
      <c r="E89" s="44">
        <f t="shared" si="0"/>
        <v>609300</v>
      </c>
    </row>
    <row r="90" spans="1:5" ht="24.75" customHeight="1">
      <c r="A90" s="1" t="s">
        <v>68</v>
      </c>
      <c r="B90" s="29"/>
      <c r="C90" s="44">
        <v>118100</v>
      </c>
      <c r="D90" s="42"/>
      <c r="E90" s="44">
        <f t="shared" si="0"/>
        <v>118100</v>
      </c>
    </row>
    <row r="91" spans="1:5" ht="24.75" customHeight="1">
      <c r="A91" s="1" t="s">
        <v>69</v>
      </c>
      <c r="B91" s="29"/>
      <c r="C91" s="44">
        <v>25000</v>
      </c>
      <c r="D91" s="42"/>
      <c r="E91" s="44">
        <f t="shared" si="0"/>
        <v>25000</v>
      </c>
    </row>
    <row r="92" spans="1:5" ht="39" customHeight="1">
      <c r="A92" s="1" t="s">
        <v>104</v>
      </c>
      <c r="B92" s="29"/>
      <c r="C92" s="44">
        <v>87500</v>
      </c>
      <c r="D92" s="42"/>
      <c r="E92" s="44">
        <f t="shared" si="0"/>
        <v>87500</v>
      </c>
    </row>
    <row r="93" spans="1:5" ht="64.5" customHeight="1">
      <c r="A93" s="9" t="s">
        <v>60</v>
      </c>
      <c r="B93" s="29" t="s">
        <v>54</v>
      </c>
      <c r="C93" s="46">
        <v>4033700</v>
      </c>
      <c r="D93" s="46">
        <v>-4033700</v>
      </c>
      <c r="E93" s="46">
        <f aca="true" t="shared" si="1" ref="E93:E120">C93+D93</f>
        <v>0</v>
      </c>
    </row>
    <row r="94" spans="1:5" ht="69" customHeight="1">
      <c r="A94" s="39" t="s">
        <v>102</v>
      </c>
      <c r="B94" s="29" t="s">
        <v>103</v>
      </c>
      <c r="C94" s="46">
        <v>2680500</v>
      </c>
      <c r="D94" s="46"/>
      <c r="E94" s="46">
        <f t="shared" si="1"/>
        <v>2680500</v>
      </c>
    </row>
    <row r="95" spans="1:5" ht="12.75">
      <c r="A95" s="16" t="s">
        <v>30</v>
      </c>
      <c r="B95" s="33" t="s">
        <v>31</v>
      </c>
      <c r="C95" s="46">
        <f>SUM(C96)</f>
        <v>181121400</v>
      </c>
      <c r="D95" s="46">
        <f>SUM(D96)</f>
        <v>4033700</v>
      </c>
      <c r="E95" s="46">
        <f t="shared" si="1"/>
        <v>185155100</v>
      </c>
    </row>
    <row r="96" spans="1:5" ht="12.75">
      <c r="A96" s="9" t="s">
        <v>27</v>
      </c>
      <c r="B96" s="29" t="s">
        <v>29</v>
      </c>
      <c r="C96" s="46">
        <f>SUM(C97:C99)</f>
        <v>181121400</v>
      </c>
      <c r="D96" s="46">
        <f>SUM(D97:D99)</f>
        <v>4033700</v>
      </c>
      <c r="E96" s="46">
        <f t="shared" si="1"/>
        <v>185155100</v>
      </c>
    </row>
    <row r="97" spans="1:5" ht="12.75">
      <c r="A97" s="1" t="s">
        <v>67</v>
      </c>
      <c r="B97" s="29"/>
      <c r="C97" s="44">
        <v>181121400</v>
      </c>
      <c r="D97" s="42"/>
      <c r="E97" s="44">
        <f t="shared" si="1"/>
        <v>181121400</v>
      </c>
    </row>
    <row r="98" spans="1:5" ht="63.75" customHeight="1">
      <c r="A98" s="9" t="s">
        <v>151</v>
      </c>
      <c r="B98" s="29"/>
      <c r="C98" s="44"/>
      <c r="D98" s="44">
        <v>4033700</v>
      </c>
      <c r="E98" s="44">
        <f t="shared" si="1"/>
        <v>4033700</v>
      </c>
    </row>
    <row r="99" spans="1:5" ht="12.75">
      <c r="A99" s="1"/>
      <c r="B99" s="29"/>
      <c r="C99" s="42"/>
      <c r="D99" s="42"/>
      <c r="E99" s="44">
        <f t="shared" si="1"/>
        <v>0</v>
      </c>
    </row>
    <row r="100" spans="1:5" ht="12.75">
      <c r="A100" s="10" t="s">
        <v>41</v>
      </c>
      <c r="B100" s="29" t="s">
        <v>37</v>
      </c>
      <c r="C100" s="46">
        <f>C101+C107+C108</f>
        <v>6723020</v>
      </c>
      <c r="D100" s="46">
        <f>D101+D107+D108</f>
        <v>130000</v>
      </c>
      <c r="E100" s="46">
        <f t="shared" si="1"/>
        <v>6853020</v>
      </c>
    </row>
    <row r="101" spans="1:5" ht="62.25" customHeight="1">
      <c r="A101" s="9" t="s">
        <v>61</v>
      </c>
      <c r="B101" s="29" t="s">
        <v>62</v>
      </c>
      <c r="C101" s="46">
        <f>SUM(C102:C106)</f>
        <v>6208040</v>
      </c>
      <c r="D101" s="46">
        <f>SUM(D102:D106)</f>
        <v>130000</v>
      </c>
      <c r="E101" s="46">
        <f t="shared" si="1"/>
        <v>6338040</v>
      </c>
    </row>
    <row r="102" spans="1:5" ht="25.5" customHeight="1">
      <c r="A102" s="1" t="s">
        <v>73</v>
      </c>
      <c r="B102" s="29"/>
      <c r="C102" s="46">
        <v>2246880</v>
      </c>
      <c r="D102" s="41"/>
      <c r="E102" s="46">
        <f t="shared" si="1"/>
        <v>2246880</v>
      </c>
    </row>
    <row r="103" spans="1:5" ht="24.75" customHeight="1">
      <c r="A103" s="1" t="s">
        <v>74</v>
      </c>
      <c r="B103" s="29"/>
      <c r="C103" s="46">
        <v>651810</v>
      </c>
      <c r="D103" s="46"/>
      <c r="E103" s="46">
        <f t="shared" si="1"/>
        <v>651810</v>
      </c>
    </row>
    <row r="104" spans="1:5" ht="24" customHeight="1">
      <c r="A104" s="1" t="s">
        <v>63</v>
      </c>
      <c r="B104" s="29"/>
      <c r="C104" s="46">
        <v>652350</v>
      </c>
      <c r="D104" s="46"/>
      <c r="E104" s="46">
        <f t="shared" si="1"/>
        <v>652350</v>
      </c>
    </row>
    <row r="105" spans="1:5" ht="36" customHeight="1">
      <c r="A105" s="1" t="s">
        <v>131</v>
      </c>
      <c r="B105" s="29"/>
      <c r="C105" s="46">
        <v>440000</v>
      </c>
      <c r="D105" s="46">
        <v>130000</v>
      </c>
      <c r="E105" s="46">
        <f t="shared" si="1"/>
        <v>570000</v>
      </c>
    </row>
    <row r="106" spans="1:5" ht="30" customHeight="1">
      <c r="A106" s="1" t="s">
        <v>145</v>
      </c>
      <c r="B106" s="29"/>
      <c r="C106" s="46">
        <v>2217000</v>
      </c>
      <c r="D106" s="46"/>
      <c r="E106" s="46">
        <f t="shared" si="1"/>
        <v>2217000</v>
      </c>
    </row>
    <row r="107" spans="1:5" ht="38.25">
      <c r="A107" s="9" t="s">
        <v>134</v>
      </c>
      <c r="B107" s="29" t="s">
        <v>135</v>
      </c>
      <c r="C107" s="46">
        <v>20200</v>
      </c>
      <c r="D107" s="46"/>
      <c r="E107" s="46">
        <f>SUM(C107:D107)</f>
        <v>20200</v>
      </c>
    </row>
    <row r="108" spans="1:5" ht="25.5">
      <c r="A108" s="9" t="s">
        <v>136</v>
      </c>
      <c r="B108" s="29" t="s">
        <v>137</v>
      </c>
      <c r="C108" s="46">
        <f>SUM(C109:C111)</f>
        <v>494780</v>
      </c>
      <c r="D108" s="46">
        <f>SUM(D109:D111)</f>
        <v>0</v>
      </c>
      <c r="E108" s="46">
        <f>SUM(C108:D108)</f>
        <v>494780</v>
      </c>
    </row>
    <row r="109" spans="1:5" ht="38.25">
      <c r="A109" s="1" t="s">
        <v>138</v>
      </c>
      <c r="B109" s="29"/>
      <c r="C109" s="46">
        <v>214900</v>
      </c>
      <c r="D109" s="41"/>
      <c r="E109" s="46">
        <f>SUM(C109:D109)</f>
        <v>214900</v>
      </c>
    </row>
    <row r="110" spans="1:5" ht="12.75">
      <c r="A110" s="1" t="s">
        <v>139</v>
      </c>
      <c r="B110" s="29"/>
      <c r="C110" s="41">
        <v>235900</v>
      </c>
      <c r="D110" s="41"/>
      <c r="E110" s="46">
        <f>SUM(C110:D110)</f>
        <v>235900</v>
      </c>
    </row>
    <row r="111" spans="1:5" ht="12.75">
      <c r="A111" s="1" t="s">
        <v>140</v>
      </c>
      <c r="B111" s="29"/>
      <c r="C111" s="41">
        <v>43980</v>
      </c>
      <c r="D111" s="41"/>
      <c r="E111" s="46">
        <f>SUM(C111:D111)</f>
        <v>43980</v>
      </c>
    </row>
    <row r="112" spans="1:5" ht="12.75">
      <c r="A112" s="1"/>
      <c r="B112" s="29"/>
      <c r="C112" s="41"/>
      <c r="D112" s="41"/>
      <c r="E112" s="46"/>
    </row>
    <row r="113" spans="1:5" ht="12.75">
      <c r="A113" s="9" t="s">
        <v>127</v>
      </c>
      <c r="B113" s="47" t="s">
        <v>128</v>
      </c>
      <c r="C113" s="50">
        <f>C114</f>
        <v>1155000</v>
      </c>
      <c r="D113" s="50">
        <f>D114</f>
        <v>0</v>
      </c>
      <c r="E113" s="46">
        <f>SUM(C113:D113)</f>
        <v>1155000</v>
      </c>
    </row>
    <row r="114" spans="1:5" ht="25.5" customHeight="1">
      <c r="A114" s="1" t="s">
        <v>129</v>
      </c>
      <c r="B114" s="51" t="s">
        <v>130</v>
      </c>
      <c r="C114" s="50">
        <v>1155000</v>
      </c>
      <c r="D114" s="50"/>
      <c r="E114" s="50">
        <f>SUM(C114:D114)</f>
        <v>1155000</v>
      </c>
    </row>
    <row r="115" spans="2:5" ht="12.75">
      <c r="B115" s="52"/>
      <c r="C115" s="50"/>
      <c r="D115" s="50"/>
      <c r="E115" s="50"/>
    </row>
    <row r="116" spans="1:5" ht="51">
      <c r="A116" s="9" t="s">
        <v>118</v>
      </c>
      <c r="B116" s="45" t="s">
        <v>119</v>
      </c>
      <c r="C116" s="46">
        <f>C117</f>
        <v>0</v>
      </c>
      <c r="D116" s="46">
        <f>D117</f>
        <v>142695.94</v>
      </c>
      <c r="E116" s="46">
        <f t="shared" si="1"/>
        <v>142695.94</v>
      </c>
    </row>
    <row r="117" spans="1:5" ht="50.25" customHeight="1">
      <c r="A117" s="1" t="s">
        <v>120</v>
      </c>
      <c r="B117" s="47" t="s">
        <v>121</v>
      </c>
      <c r="C117" s="46">
        <v>0</v>
      </c>
      <c r="D117" s="46">
        <v>142695.94</v>
      </c>
      <c r="E117" s="46">
        <f t="shared" si="1"/>
        <v>142695.94</v>
      </c>
    </row>
    <row r="118" spans="1:5" ht="42" customHeight="1">
      <c r="A118" s="9" t="s">
        <v>122</v>
      </c>
      <c r="B118" s="47" t="s">
        <v>123</v>
      </c>
      <c r="C118" s="46">
        <f>C119</f>
        <v>-410684.07</v>
      </c>
      <c r="D118" s="46">
        <f>D119</f>
        <v>-142695.94</v>
      </c>
      <c r="E118" s="46">
        <f t="shared" si="1"/>
        <v>-553380.01</v>
      </c>
    </row>
    <row r="119" spans="1:5" ht="51.75" customHeight="1">
      <c r="A119" s="1" t="s">
        <v>124</v>
      </c>
      <c r="B119" s="47" t="s">
        <v>125</v>
      </c>
      <c r="C119" s="46">
        <v>-410684.07</v>
      </c>
      <c r="D119" s="46">
        <v>-142695.94</v>
      </c>
      <c r="E119" s="46">
        <f t="shared" si="1"/>
        <v>-553380.01</v>
      </c>
    </row>
    <row r="120" spans="1:6" ht="12.75">
      <c r="A120" s="11" t="s">
        <v>21</v>
      </c>
      <c r="B120" s="36"/>
      <c r="C120" s="48">
        <f>C16+C52</f>
        <v>466687050</v>
      </c>
      <c r="D120" s="48">
        <f>D16+D52</f>
        <v>2899750</v>
      </c>
      <c r="E120" s="48">
        <f t="shared" si="1"/>
        <v>469586800</v>
      </c>
      <c r="F120" s="2" t="s">
        <v>115</v>
      </c>
    </row>
    <row r="121" spans="1:2" ht="13.5" customHeight="1">
      <c r="A121" s="12"/>
      <c r="B121" s="13"/>
    </row>
  </sheetData>
  <sheetProtection/>
  <mergeCells count="1">
    <mergeCell ref="A11:E11"/>
  </mergeCells>
  <printOptions/>
  <pageMargins left="0.7874015748031497" right="0.1968503937007874" top="0.3937007874015748" bottom="0.31496062992125984" header="0.5118110236220472" footer="0.5118110236220472"/>
  <pageSetup horizontalDpi="600" verticalDpi="600" orientation="portrait" paperSize="9" scale="65" r:id="rId3"/>
  <headerFooter alignWithMargins="0">
    <oddFooter>&amp;C&amp;P</oddFooter>
  </headerFooter>
  <rowBreaks count="2" manualBreakCount="2">
    <brk id="48" max="5" man="1"/>
    <brk id="77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михеева</cp:lastModifiedBy>
  <cp:lastPrinted>2015-09-08T11:20:35Z</cp:lastPrinted>
  <dcterms:created xsi:type="dcterms:W3CDTF">2004-09-13T07:20:24Z</dcterms:created>
  <dcterms:modified xsi:type="dcterms:W3CDTF">2015-09-09T07:27:33Z</dcterms:modified>
  <cp:category/>
  <cp:version/>
  <cp:contentType/>
  <cp:contentStatus/>
</cp:coreProperties>
</file>